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 Krauz\_2025\Úvozní vodovod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Pol'!$A$1:$U$110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I48" i="1"/>
  <c r="I47" i="1"/>
  <c r="G39" i="1"/>
  <c r="F39" i="1"/>
  <c r="G100" i="12"/>
  <c r="AC100" i="12"/>
  <c r="AD100" i="12"/>
  <c r="G9" i="12"/>
  <c r="G8" i="12" s="1"/>
  <c r="I9" i="12"/>
  <c r="K9" i="12"/>
  <c r="O9" i="12"/>
  <c r="O8" i="12" s="1"/>
  <c r="Q9" i="12"/>
  <c r="U9" i="12"/>
  <c r="G10" i="12"/>
  <c r="M10" i="12" s="1"/>
  <c r="I10" i="12"/>
  <c r="I8" i="12" s="1"/>
  <c r="K10" i="12"/>
  <c r="O10" i="12"/>
  <c r="Q10" i="12"/>
  <c r="Q8" i="12" s="1"/>
  <c r="U10" i="12"/>
  <c r="G11" i="12"/>
  <c r="M11" i="12" s="1"/>
  <c r="I11" i="12"/>
  <c r="K11" i="12"/>
  <c r="K8" i="12" s="1"/>
  <c r="O11" i="12"/>
  <c r="Q11" i="12"/>
  <c r="U11" i="12"/>
  <c r="U8" i="12" s="1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K25" i="12"/>
  <c r="O25" i="12"/>
  <c r="U25" i="12"/>
  <c r="G26" i="12"/>
  <c r="M26" i="12" s="1"/>
  <c r="M25" i="12" s="1"/>
  <c r="I26" i="12"/>
  <c r="I25" i="12" s="1"/>
  <c r="K26" i="12"/>
  <c r="O26" i="12"/>
  <c r="Q26" i="12"/>
  <c r="Q25" i="12" s="1"/>
  <c r="U26" i="12"/>
  <c r="I27" i="12"/>
  <c r="K27" i="12"/>
  <c r="Q27" i="12"/>
  <c r="U27" i="12"/>
  <c r="G28" i="12"/>
  <c r="I28" i="12"/>
  <c r="K28" i="12"/>
  <c r="M28" i="12"/>
  <c r="O28" i="12"/>
  <c r="Q28" i="12"/>
  <c r="U28" i="12"/>
  <c r="G29" i="12"/>
  <c r="G27" i="12" s="1"/>
  <c r="I29" i="12"/>
  <c r="K29" i="12"/>
  <c r="O29" i="12"/>
  <c r="O27" i="12" s="1"/>
  <c r="Q29" i="12"/>
  <c r="U29" i="12"/>
  <c r="G31" i="12"/>
  <c r="M31" i="12" s="1"/>
  <c r="I31" i="12"/>
  <c r="K31" i="12"/>
  <c r="K30" i="12" s="1"/>
  <c r="O31" i="12"/>
  <c r="Q31" i="12"/>
  <c r="U31" i="12"/>
  <c r="U30" i="12" s="1"/>
  <c r="G32" i="12"/>
  <c r="I32" i="12"/>
  <c r="K32" i="12"/>
  <c r="M32" i="12"/>
  <c r="O32" i="12"/>
  <c r="Q32" i="12"/>
  <c r="U32" i="12"/>
  <c r="G33" i="12"/>
  <c r="G30" i="12" s="1"/>
  <c r="I33" i="12"/>
  <c r="K33" i="12"/>
  <c r="O33" i="12"/>
  <c r="O30" i="12" s="1"/>
  <c r="Q33" i="12"/>
  <c r="U33" i="12"/>
  <c r="G34" i="12"/>
  <c r="M34" i="12" s="1"/>
  <c r="I34" i="12"/>
  <c r="I30" i="12" s="1"/>
  <c r="K34" i="12"/>
  <c r="O34" i="12"/>
  <c r="Q34" i="12"/>
  <c r="Q30" i="12" s="1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8" i="12"/>
  <c r="M38" i="12" s="1"/>
  <c r="I38" i="12"/>
  <c r="I37" i="12" s="1"/>
  <c r="K38" i="12"/>
  <c r="O38" i="12"/>
  <c r="Q38" i="12"/>
  <c r="Q37" i="12" s="1"/>
  <c r="U38" i="12"/>
  <c r="G39" i="12"/>
  <c r="M39" i="12" s="1"/>
  <c r="I39" i="12"/>
  <c r="K39" i="12"/>
  <c r="K37" i="12" s="1"/>
  <c r="O39" i="12"/>
  <c r="Q39" i="12"/>
  <c r="U39" i="12"/>
  <c r="U37" i="12" s="1"/>
  <c r="G40" i="12"/>
  <c r="I40" i="12"/>
  <c r="K40" i="12"/>
  <c r="M40" i="12"/>
  <c r="O40" i="12"/>
  <c r="Q40" i="12"/>
  <c r="U40" i="12"/>
  <c r="G41" i="12"/>
  <c r="G37" i="12" s="1"/>
  <c r="I41" i="12"/>
  <c r="K41" i="12"/>
  <c r="O41" i="12"/>
  <c r="O37" i="12" s="1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6" i="12"/>
  <c r="I76" i="12"/>
  <c r="K76" i="12"/>
  <c r="M76" i="12"/>
  <c r="O76" i="12"/>
  <c r="Q76" i="12"/>
  <c r="U76" i="12"/>
  <c r="G77" i="12"/>
  <c r="M77" i="12" s="1"/>
  <c r="I77" i="12"/>
  <c r="K77" i="12"/>
  <c r="O77" i="12"/>
  <c r="O75" i="12" s="1"/>
  <c r="Q77" i="12"/>
  <c r="U77" i="12"/>
  <c r="G78" i="12"/>
  <c r="M78" i="12" s="1"/>
  <c r="I78" i="12"/>
  <c r="I75" i="12" s="1"/>
  <c r="K78" i="12"/>
  <c r="O78" i="12"/>
  <c r="Q78" i="12"/>
  <c r="Q75" i="12" s="1"/>
  <c r="U78" i="12"/>
  <c r="G79" i="12"/>
  <c r="M79" i="12" s="1"/>
  <c r="I79" i="12"/>
  <c r="K79" i="12"/>
  <c r="K75" i="12" s="1"/>
  <c r="O79" i="12"/>
  <c r="Q79" i="12"/>
  <c r="U79" i="12"/>
  <c r="U75" i="12" s="1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I84" i="12"/>
  <c r="K84" i="12"/>
  <c r="M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2" i="12"/>
  <c r="I92" i="12"/>
  <c r="K92" i="12"/>
  <c r="M92" i="12"/>
  <c r="O92" i="12"/>
  <c r="Q92" i="12"/>
  <c r="U92" i="12"/>
  <c r="G93" i="12"/>
  <c r="G91" i="12" s="1"/>
  <c r="I93" i="12"/>
  <c r="K93" i="12"/>
  <c r="O93" i="12"/>
  <c r="O91" i="12" s="1"/>
  <c r="Q93" i="12"/>
  <c r="U93" i="12"/>
  <c r="G94" i="12"/>
  <c r="M94" i="12" s="1"/>
  <c r="I94" i="12"/>
  <c r="I91" i="12" s="1"/>
  <c r="K94" i="12"/>
  <c r="O94" i="12"/>
  <c r="Q94" i="12"/>
  <c r="Q91" i="12" s="1"/>
  <c r="U94" i="12"/>
  <c r="G95" i="12"/>
  <c r="M95" i="12" s="1"/>
  <c r="I95" i="12"/>
  <c r="K95" i="12"/>
  <c r="K91" i="12" s="1"/>
  <c r="O95" i="12"/>
  <c r="Q95" i="12"/>
  <c r="U95" i="12"/>
  <c r="U91" i="12" s="1"/>
  <c r="K96" i="12"/>
  <c r="U96" i="12"/>
  <c r="G97" i="12"/>
  <c r="G96" i="12" s="1"/>
  <c r="I97" i="12"/>
  <c r="K97" i="12"/>
  <c r="O97" i="12"/>
  <c r="O96" i="12" s="1"/>
  <c r="Q97" i="12"/>
  <c r="U97" i="12"/>
  <c r="G98" i="12"/>
  <c r="M98" i="12" s="1"/>
  <c r="I98" i="12"/>
  <c r="I96" i="12" s="1"/>
  <c r="K98" i="12"/>
  <c r="O98" i="12"/>
  <c r="Q98" i="12"/>
  <c r="Q96" i="12" s="1"/>
  <c r="U98" i="12"/>
  <c r="I20" i="1"/>
  <c r="I19" i="1"/>
  <c r="I18" i="1"/>
  <c r="I17" i="1"/>
  <c r="I16" i="1"/>
  <c r="I55" i="1"/>
  <c r="G27" i="1"/>
  <c r="G25" i="1"/>
  <c r="G26" i="1" s="1"/>
  <c r="F40" i="1"/>
  <c r="G23" i="1" s="1"/>
  <c r="G40" i="1"/>
  <c r="G28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/>
  <c r="M75" i="12"/>
  <c r="M91" i="12"/>
  <c r="M37" i="12"/>
  <c r="M41" i="12"/>
  <c r="M33" i="12"/>
  <c r="M30" i="12" s="1"/>
  <c r="G75" i="12"/>
  <c r="M97" i="12"/>
  <c r="M96" i="12" s="1"/>
  <c r="M93" i="12"/>
  <c r="M29" i="12"/>
  <c r="M27" i="12" s="1"/>
  <c r="M9" i="12"/>
  <c r="M8" i="12" s="1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<sst xmlns="http://schemas.openxmlformats.org/spreadsheetml/2006/main" count="506" uniqueCount="282">
  <si>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</si>
  <si>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</si>
  <si>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</si>
  <si>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</si>
  <si>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</si>
  <si>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</si>
  <si>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</si>
  <si>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</si>
  <si>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</si>
  <si>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</si>
  <si>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</si>
  <si>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</si>
  <si>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</si>
  <si>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</si>
  <si>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</si>
  <si>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</si>
  <si>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</si>
  <si>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</si>
  <si>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</si>
  <si>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</si>
  <si>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</si>
  <si>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</si>
  <si>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</si>
  <si>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</si>
  <si>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</si>
  <si>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</si>
  <si>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</si>
  <si>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</si>
  <si>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</si>
  <si>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</si>
  <si>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</si>
  <si>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</si>
  <si>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</si>
  <si>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</si>
  <si>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</si>
  <si>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</si>
  <si>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</si>
  <si>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</si>
  <si>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</si>
  <si>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</si>
  <si>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</si>
  <si>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</si>
  <si>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</si>
  <si>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 01 Vodovodní řad</t>
  </si>
  <si>
    <t>Rozpočet:</t>
  </si>
  <si>
    <t>Misto</t>
  </si>
  <si>
    <t>Zokruhování vodovodu ul. Úvozní, Bohumín - Skřečoň</t>
  </si>
  <si>
    <t>Město Bohumín</t>
  </si>
  <si>
    <t>Masarykova 158</t>
  </si>
  <si>
    <t>Bohumín</t>
  </si>
  <si>
    <t>73581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</si>
  <si>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</si>
  <si>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</si>
  <si>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</si>
  <si>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</si>
  <si>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</si>
  <si>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</si>
  <si>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</si>
  <si>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15</t>
  </si>
  <si>
    <t>Roubení</t>
  </si>
  <si>
    <t>4</t>
  </si>
  <si>
    <t>Vodorovné konstrukce</t>
  </si>
  <si>
    <t>5</t>
  </si>
  <si>
    <t>Komunikace</t>
  </si>
  <si>
    <t>8</t>
  </si>
  <si>
    <t>Trubní vedení</t>
  </si>
  <si>
    <t>93</t>
  </si>
  <si>
    <t>Dokončovací práce inž.staveb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</si>
  <si>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</si>
  <si>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</si>
  <si>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</si>
  <si>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</si>
  <si>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</si>
  <si>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</si>
  <si>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</si>
  <si>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</si>
  <si>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</si>
  <si>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</si>
  <si>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</si>
  <si>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</si>
  <si>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</si>
  <si>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</si>
  <si>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</si>
  <si>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</si>
  <si>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</si>
  <si>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</si>
  <si>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</si>
  <si>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</si>
  <si>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</si>
  <si>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</si>
  <si>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</si>
  <si>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</si>
  <si>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</si>
  <si>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</si>
  <si>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</si>
  <si>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</si>
  <si>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</si>
  <si>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</si>
  <si>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</si>
  <si>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</si>
  <si>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</si>
  <si>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919735113R00</t>
  </si>
  <si>
    <t>Řezání stávajícího živičného krytu tl. 10 - 15 cm</t>
  </si>
  <si>
    <t>m</t>
  </si>
  <si>
    <t>POL1_0</t>
  </si>
  <si>
    <t>113151114R00</t>
  </si>
  <si>
    <t>Fréz.živič.krytu pl.do 500 m2,pruh do 75 cm,tl.5cm</t>
  </si>
  <si>
    <t>m2</t>
  </si>
  <si>
    <t>113107320R00</t>
  </si>
  <si>
    <t>Odstranění podkladu pl. 50 m2,kam.těžené tl.20 cm</t>
  </si>
  <si>
    <t>121100002RAB</t>
  </si>
  <si>
    <t>Sejmutí ornice a uložení na deponii, zpětný přesun, rozprostření v tl. 30 cm</t>
  </si>
  <si>
    <t>m3</t>
  </si>
  <si>
    <t>POL2_0</t>
  </si>
  <si>
    <t>132201212R00</t>
  </si>
  <si>
    <t>Hloubení rýh š.do 200 cm hor.3 do 1000m3,STROJNĚ</t>
  </si>
  <si>
    <t>119001411R00</t>
  </si>
  <si>
    <t>Dočasné zajištění beton.a plast. potrubí do DN 200</t>
  </si>
  <si>
    <t>130001101R00</t>
  </si>
  <si>
    <t>Příplatek za ztížené hloubení v blízkosti vedení</t>
  </si>
  <si>
    <t>161101101R00</t>
  </si>
  <si>
    <t>Svislé přemístění výkopku z hor.1-4 do 2,5 m</t>
  </si>
  <si>
    <t>174101101R00</t>
  </si>
  <si>
    <t>Zásyp jam, rýh, šachet se zhutněním, komunikace</t>
  </si>
  <si>
    <t>583418024R</t>
  </si>
  <si>
    <t>Kamenivo drcené frakce  16/32 B Moravskosl. kraj</t>
  </si>
  <si>
    <t>t</t>
  </si>
  <si>
    <t>POL3_0</t>
  </si>
  <si>
    <t>Zásyp jam, rýh, šachet se zhutněním, zeleň - výkopkem</t>
  </si>
  <si>
    <t>162301102R00</t>
  </si>
  <si>
    <t>Vodorovné přemístění výkopku z hor.1-4 do 1000 m</t>
  </si>
  <si>
    <t>162000001VP</t>
  </si>
  <si>
    <t>Příplatek k vodorovnému přemístění výkopku, za každý další km</t>
  </si>
  <si>
    <t>162000002VP</t>
  </si>
  <si>
    <t>Poplatek za skládku zeminy</t>
  </si>
  <si>
    <t>180400020RA0</t>
  </si>
  <si>
    <t>Založení trávníku parkového, rovina, dodání osiva</t>
  </si>
  <si>
    <t>183403153R00</t>
  </si>
  <si>
    <t>Obdělání půdy hrabáním, v rovině</t>
  </si>
  <si>
    <t>150000001VP</t>
  </si>
  <si>
    <t>Zřízení / odstranění pažení mech box, hl. 2,5 m</t>
  </si>
  <si>
    <t>451573111R00</t>
  </si>
  <si>
    <t>Lože pod potrubí ze štěrkopísku fr 10 mm</t>
  </si>
  <si>
    <t>175101101RT2</t>
  </si>
  <si>
    <t>Obsyp potrubí z nesoudržného materiálu, bez ostrohranných zrn o velikosti 0 - 20 mm, hutně</t>
  </si>
  <si>
    <t>577141212R00</t>
  </si>
  <si>
    <t>Beton asfalt. ACO 8,ACO 11,ACO 16, do 3 m, tl.5 cm</t>
  </si>
  <si>
    <t>573231111R00</t>
  </si>
  <si>
    <t>Postřik živičný spojovací z emulze 0,5-0,7 kg/m2</t>
  </si>
  <si>
    <t>565141111R00</t>
  </si>
  <si>
    <t>Podklad z obal kam.ACP 16+,ACP 22+,do 3 m,tl. 6 cm</t>
  </si>
  <si>
    <t>573312611R00</t>
  </si>
  <si>
    <t>Prolití podkladu z kameniva asfaltem, 7,0 kg/m2</t>
  </si>
  <si>
    <t>564871111R00</t>
  </si>
  <si>
    <t>Podklad ze štěrkodrti po zhutnění tloušťky 25 cm, fr 16/32</t>
  </si>
  <si>
    <t>555000001VP</t>
  </si>
  <si>
    <t>Zalití spar živičnou zatavovací páskou</t>
  </si>
  <si>
    <t>bm</t>
  </si>
  <si>
    <t>871241121R00</t>
  </si>
  <si>
    <t>Montáž potrubí polyetylenového ve výkopu d 90 mm</t>
  </si>
  <si>
    <t>286136757R</t>
  </si>
  <si>
    <t>Trubkakoextrudovaná 90x8,2 mm L=6 m, PE100 RC, barva modrá</t>
  </si>
  <si>
    <t>ks</t>
  </si>
  <si>
    <t>9299</t>
  </si>
  <si>
    <t>vodič CY 4 /HO7V-U 4/ žlutozelený</t>
  </si>
  <si>
    <t>20223</t>
  </si>
  <si>
    <t>fólie LD-PE výstr bílá nápis POZOR-VODA ,  š.300 mm k označení vod.potrubí - balení 100 m</t>
  </si>
  <si>
    <t>888001001VP</t>
  </si>
  <si>
    <t>DOD+MTZ elektrospojka Pe100 d 90</t>
  </si>
  <si>
    <t>888001002VP</t>
  </si>
  <si>
    <t>DOD+MTZ elektrokoleno Pe 100 d90 - 90°</t>
  </si>
  <si>
    <t>888001003VP</t>
  </si>
  <si>
    <t>DOD+ MTZ elektrokoleno Pe 100 d 90 - 45°</t>
  </si>
  <si>
    <t>888001004VP</t>
  </si>
  <si>
    <t>DOD+MTZ elektrokoleno Pe100 d90-30°</t>
  </si>
  <si>
    <t>888001005VP</t>
  </si>
  <si>
    <t>DOD+MTZ elektro T kus rovnoramenný Pe100, d90-90</t>
  </si>
  <si>
    <t>888001006VP</t>
  </si>
  <si>
    <t>DOD+MTZ volná příruba + lemový nákružek, d90</t>
  </si>
  <si>
    <t>888001007VP</t>
  </si>
  <si>
    <t>DOD+MTZ oblouk na tupo d90-11°</t>
  </si>
  <si>
    <t>857601101R00</t>
  </si>
  <si>
    <t>Montáž tvarovek jednoosých, tvárná litina DN 80</t>
  </si>
  <si>
    <t>kus</t>
  </si>
  <si>
    <t>6229</t>
  </si>
  <si>
    <t>TP  80/400  /FF/  PN 10/16   TL,EPOX</t>
  </si>
  <si>
    <t>12641</t>
  </si>
  <si>
    <t>Patkové koleno N  80/90st. 4-děr.PN 10/16 TL,EPOX, + podložka patkového kolene</t>
  </si>
  <si>
    <t>88001.VP</t>
  </si>
  <si>
    <t>Spojka Synoflex hrdlo x příruba DN80</t>
  </si>
  <si>
    <t>88002.VP</t>
  </si>
  <si>
    <t>Spojka Synoflex hrdlo x příruba DN 50</t>
  </si>
  <si>
    <t>88003.VP</t>
  </si>
  <si>
    <t>FFR DN80-50</t>
  </si>
  <si>
    <t>88004.VP</t>
  </si>
  <si>
    <t>P /Q/  80/90st. 4-děr.PN 10/16 TL,EPOX</t>
  </si>
  <si>
    <t>857701101R00</t>
  </si>
  <si>
    <t>Montáž tvarovek odbočných, tvárná litina DN80</t>
  </si>
  <si>
    <t>14649</t>
  </si>
  <si>
    <t>T 80  80      PN 10/16  TL,EPOX</t>
  </si>
  <si>
    <t>891247111R00</t>
  </si>
  <si>
    <t>Montáž hydrantů podzemních DN 80</t>
  </si>
  <si>
    <t>11629</t>
  </si>
  <si>
    <t>hydrant podz.dvojčinný DN80, Rd 1,0 m h 0,75 m</t>
  </si>
  <si>
    <t>2876</t>
  </si>
  <si>
    <t>koš drenážní k hydrantu / AVK 12.21</t>
  </si>
  <si>
    <t>899401113R00</t>
  </si>
  <si>
    <t>Osazení poklopů litinových hydrantových</t>
  </si>
  <si>
    <t>2572</t>
  </si>
  <si>
    <t xml:space="preserve">poklop litinový teleskop hydrantový </t>
  </si>
  <si>
    <t>13202</t>
  </si>
  <si>
    <t>podložka betonová hydrantová</t>
  </si>
  <si>
    <t>892273111R00</t>
  </si>
  <si>
    <t>Desinfekce vodovodního potrubí DN80</t>
  </si>
  <si>
    <t>892271111R00</t>
  </si>
  <si>
    <t>Tlaková zkouška vodovodního potrubí DN 80</t>
  </si>
  <si>
    <t>892000001VP</t>
  </si>
  <si>
    <t>Tlaková zkouška hydrantu</t>
  </si>
  <si>
    <t>kpl</t>
  </si>
  <si>
    <t>891241111R00</t>
  </si>
  <si>
    <t>Montáž vodovodních šoupátek ve výkopu DN 80</t>
  </si>
  <si>
    <t>88005.VP</t>
  </si>
  <si>
    <t>šoupě S 24 118 116 EkoPlus F4 DN 80/PN16,  L-180 mm, typ 001</t>
  </si>
  <si>
    <t>88006.VP</t>
  </si>
  <si>
    <t>Zákop spour teleskop dl 1,3-1,8 m</t>
  </si>
  <si>
    <t>88007.VP</t>
  </si>
  <si>
    <t>Zákop souprava tuhá dl. 1,50 m</t>
  </si>
  <si>
    <t>899401112R00</t>
  </si>
  <si>
    <t>Osazení poklopů litinových šoupátkových</t>
  </si>
  <si>
    <t>88008.VP</t>
  </si>
  <si>
    <t xml:space="preserve">poklop šoupátkový litina  9,2 kg </t>
  </si>
  <si>
    <t>88009.VP</t>
  </si>
  <si>
    <t>poklop litinový teleskop šoupátkový</t>
  </si>
  <si>
    <t>13021</t>
  </si>
  <si>
    <t>podložka betonová šoupátková</t>
  </si>
  <si>
    <t>930000001VP</t>
  </si>
  <si>
    <t>Vytýčení stavby</t>
  </si>
  <si>
    <t>hod</t>
  </si>
  <si>
    <t>930000002VP</t>
  </si>
  <si>
    <t>Vytýčení IS vč OP</t>
  </si>
  <si>
    <t>930000003VP</t>
  </si>
  <si>
    <t>Zaměření dokončené stavby v S-JTSK a BpV, dle směrnice SmVaK</t>
  </si>
  <si>
    <t>930000004VP</t>
  </si>
  <si>
    <t>Bakteriologický rozbor vody z koncových částí, dle ČSN ISO 5667-5</t>
  </si>
  <si>
    <t>930000005VP</t>
  </si>
  <si>
    <t>Zkoušky hutnění dle určení investora, vč protokolu</t>
  </si>
  <si>
    <t>930000006VP</t>
  </si>
  <si>
    <t>Náklady na hrazení poplatků za zábor, veřejného prostranství</t>
  </si>
  <si>
    <t>930000007VP</t>
  </si>
  <si>
    <t>Vyspravení stáv porušených kcí a prvků</t>
  </si>
  <si>
    <t>930000008VP</t>
  </si>
  <si>
    <t>Manipulační práce s vodovodem, odstavení,odkalení,odvzdušnění</t>
  </si>
  <si>
    <t>930000009VP</t>
  </si>
  <si>
    <t>Ostatní náklady-náklady zřejmé zPD a ověřením na , místě,položkově nespecifikované</t>
  </si>
  <si>
    <t>930000010VP</t>
  </si>
  <si>
    <t>Oznámení o přerušení dodávky vody</t>
  </si>
  <si>
    <t>930000011VP</t>
  </si>
  <si>
    <t>PDZ - zřízení/odstranění pronájem</t>
  </si>
  <si>
    <t>930000012VP</t>
  </si>
  <si>
    <t>Prověrka funkčnosti identifik vodiče</t>
  </si>
  <si>
    <t>930000013VP</t>
  </si>
  <si>
    <t>Přechody / přejezdy přes výkopy</t>
  </si>
  <si>
    <t>930000014VP</t>
  </si>
  <si>
    <t>Mobilní oplocení staveniště h 1,80, zřízení/odstranění</t>
  </si>
  <si>
    <t>930000015VP</t>
  </si>
  <si>
    <t>Geometrické plányy pro věcná břemena</t>
  </si>
  <si>
    <t>979087212R00</t>
  </si>
  <si>
    <t xml:space="preserve">Nakládání suti na dopravní prostředky </t>
  </si>
  <si>
    <t>979083112R00</t>
  </si>
  <si>
    <t>Vodorovné přemístění suti na skládku do 1000 m</t>
  </si>
  <si>
    <t>979082119R00</t>
  </si>
  <si>
    <t>Příplatek k přesunu suti za každých dalších 1000 m</t>
  </si>
  <si>
    <t>979000001VP</t>
  </si>
  <si>
    <t>Poplatek za skládku suti</t>
  </si>
  <si>
    <t>998000001VP</t>
  </si>
  <si>
    <t>Přesun hmot, trubní vedení</t>
  </si>
  <si>
    <t>995000001VP</t>
  </si>
  <si>
    <t>Přesun hmot, komunikace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</si>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</sst>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SUMIF(F47:F54,A16,I47:I54)+SUMIF(F47:F54,"PSU",I47:I54)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SUMIF(F47:F54,A17,I47:I54)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SUMIF(F47:F54,A18,I47:I54)</f>
        <v>0</v>
      </c>
      <c r="J18" s="93"/>
    </row>
    <row r="19" spans="1:10" ht="23.25" customHeight="1" x14ac:dyDescent="0.2">
      <c r="A19" s="193" t="s">
        <v>72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SUMIF(F47:F54,A19,I47:I54)</f>
        <v>0</v>
      </c>
      <c r="J19" s="93"/>
    </row>
    <row r="20" spans="1:10" ht="23.25" customHeight="1" x14ac:dyDescent="0.2">
      <c r="A20" s="193" t="s">
        <v>73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SUMIF(F47:F54,A20,I47:I54)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45864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51</v>
      </c>
      <c r="C39" s="138" t="s">
        <v>46</v>
      </c>
      <c r="D39" s="139"/>
      <c r="E39" s="139"/>
      <c r="F39" s="147">
        <f>'Rozpočet Pol'!AC100</f>
        <v>0</v>
      </c>
      <c r="G39" s="148">
        <f>'Rozpočet Pol'!AD100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52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54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55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56</v>
      </c>
      <c r="C47" s="175" t="s">
        <v>57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58</v>
      </c>
      <c r="C48" s="165" t="s">
        <v>59</v>
      </c>
      <c r="D48" s="167"/>
      <c r="E48" s="167"/>
      <c r="F48" s="183" t="s">
        <v>23</v>
      </c>
      <c r="G48" s="184"/>
      <c r="H48" s="184"/>
      <c r="I48" s="185">
        <f>'Rozpočet Pol'!G25</f>
        <v>0</v>
      </c>
      <c r="J48" s="185"/>
    </row>
    <row r="49" spans="1:10" ht="25.5" customHeight="1" x14ac:dyDescent="0.2">
      <c r="A49" s="163"/>
      <c r="B49" s="166" t="s">
        <v>60</v>
      </c>
      <c r="C49" s="165" t="s">
        <v>61</v>
      </c>
      <c r="D49" s="167"/>
      <c r="E49" s="167"/>
      <c r="F49" s="183" t="s">
        <v>23</v>
      </c>
      <c r="G49" s="184"/>
      <c r="H49" s="184"/>
      <c r="I49" s="185">
        <f>'Rozpočet Pol'!G27</f>
        <v>0</v>
      </c>
      <c r="J49" s="185"/>
    </row>
    <row r="50" spans="1:10" ht="25.5" customHeight="1" x14ac:dyDescent="0.2">
      <c r="A50" s="163"/>
      <c r="B50" s="166" t="s">
        <v>62</v>
      </c>
      <c r="C50" s="165" t="s">
        <v>63</v>
      </c>
      <c r="D50" s="167"/>
      <c r="E50" s="167"/>
      <c r="F50" s="183" t="s">
        <v>23</v>
      </c>
      <c r="G50" s="184"/>
      <c r="H50" s="184"/>
      <c r="I50" s="185">
        <f>'Rozpočet Pol'!G30</f>
        <v>0</v>
      </c>
      <c r="J50" s="185"/>
    </row>
    <row r="51" spans="1:10" ht="25.5" customHeight="1" x14ac:dyDescent="0.2">
      <c r="A51" s="163"/>
      <c r="B51" s="166" t="s">
        <v>64</v>
      </c>
      <c r="C51" s="165" t="s">
        <v>65</v>
      </c>
      <c r="D51" s="167"/>
      <c r="E51" s="167"/>
      <c r="F51" s="183" t="s">
        <v>23</v>
      </c>
      <c r="G51" s="184"/>
      <c r="H51" s="184"/>
      <c r="I51" s="185">
        <f>'Rozpočet Pol'!G37</f>
        <v>0</v>
      </c>
      <c r="J51" s="185"/>
    </row>
    <row r="52" spans="1:10" ht="25.5" customHeight="1" x14ac:dyDescent="0.2">
      <c r="A52" s="163"/>
      <c r="B52" s="166" t="s">
        <v>66</v>
      </c>
      <c r="C52" s="165" t="s">
        <v>67</v>
      </c>
      <c r="D52" s="167"/>
      <c r="E52" s="167"/>
      <c r="F52" s="183" t="s">
        <v>23</v>
      </c>
      <c r="G52" s="184"/>
      <c r="H52" s="184"/>
      <c r="I52" s="185">
        <f>'Rozpočet Pol'!G75</f>
        <v>0</v>
      </c>
      <c r="J52" s="185"/>
    </row>
    <row r="53" spans="1:10" ht="25.5" customHeight="1" x14ac:dyDescent="0.2">
      <c r="A53" s="163"/>
      <c r="B53" s="166" t="s">
        <v>68</v>
      </c>
      <c r="C53" s="165" t="s">
        <v>69</v>
      </c>
      <c r="D53" s="167"/>
      <c r="E53" s="167"/>
      <c r="F53" s="183" t="s">
        <v>23</v>
      </c>
      <c r="G53" s="184"/>
      <c r="H53" s="184"/>
      <c r="I53" s="185">
        <f>'Rozpočet Pol'!G91</f>
        <v>0</v>
      </c>
      <c r="J53" s="185"/>
    </row>
    <row r="54" spans="1:10" ht="25.5" customHeight="1" x14ac:dyDescent="0.2">
      <c r="A54" s="163"/>
      <c r="B54" s="177" t="s">
        <v>70</v>
      </c>
      <c r="C54" s="178" t="s">
        <v>71</v>
      </c>
      <c r="D54" s="179"/>
      <c r="E54" s="179"/>
      <c r="F54" s="186" t="s">
        <v>23</v>
      </c>
      <c r="G54" s="187"/>
      <c r="H54" s="187"/>
      <c r="I54" s="188">
        <f>'Rozpočet Pol'!G96</f>
        <v>0</v>
      </c>
      <c r="J54" s="188"/>
    </row>
    <row r="55" spans="1:10" ht="25.5" customHeight="1" x14ac:dyDescent="0.2">
      <c r="A55" s="164"/>
      <c r="B55" s="170" t="s">
        <v>1</v>
      </c>
      <c r="C55" s="170"/>
      <c r="D55" s="171"/>
      <c r="E55" s="171"/>
      <c r="F55" s="189"/>
      <c r="G55" s="190"/>
      <c r="H55" s="190"/>
      <c r="I55" s="191">
        <f>SUM(I47:I54)</f>
        <v>0</v>
      </c>
      <c r="J55" s="191"/>
    </row>
    <row r="56" spans="1:10" x14ac:dyDescent="0.2">
      <c r="F56" s="192"/>
      <c r="G56" s="130"/>
      <c r="H56" s="192"/>
      <c r="I56" s="130"/>
      <c r="J56" s="130"/>
    </row>
    <row r="57" spans="1:10" x14ac:dyDescent="0.2">
      <c r="F57" s="192"/>
      <c r="G57" s="130"/>
      <c r="H57" s="192"/>
      <c r="I57" s="130"/>
      <c r="J57" s="130"/>
    </row>
    <row r="58" spans="1:10" x14ac:dyDescent="0.2">
      <c r="F58" s="192"/>
      <c r="G58" s="130"/>
      <c r="H58" s="192"/>
      <c r="I58" s="130"/>
      <c r="J58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75</v>
      </c>
    </row>
    <row r="2" spans="1:60" ht="24.95" customHeight="1" x14ac:dyDescent="0.2">
      <c r="A2" s="202" t="s">
        <v>74</v>
      </c>
      <c r="B2" s="196"/>
      <c r="C2" s="197" t="s">
        <v>46</v>
      </c>
      <c r="D2" s="198"/>
      <c r="E2" s="198"/>
      <c r="F2" s="198"/>
      <c r="G2" s="204"/>
      <c r="AE2" t="s">
        <v>76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77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78</v>
      </c>
    </row>
    <row r="5" spans="1:60" hidden="1" x14ac:dyDescent="0.2">
      <c r="A5" s="206" t="s">
        <v>79</v>
      </c>
      <c r="B5" s="207"/>
      <c r="C5" s="208"/>
      <c r="D5" s="209"/>
      <c r="E5" s="209"/>
      <c r="F5" s="209"/>
      <c r="G5" s="210"/>
      <c r="AE5" t="s">
        <v>80</v>
      </c>
    </row>
    <row r="7" spans="1:60" ht="38.25" x14ac:dyDescent="0.2">
      <c r="A7" s="215" t="s">
        <v>81</v>
      </c>
      <c r="B7" s="216" t="s">
        <v>82</v>
      </c>
      <c r="C7" s="216" t="s">
        <v>83</v>
      </c>
      <c r="D7" s="215" t="s">
        <v>84</v>
      </c>
      <c r="E7" s="215" t="s">
        <v>85</v>
      </c>
      <c r="F7" s="211" t="s">
        <v>86</v>
      </c>
      <c r="G7" s="232" t="s">
        <v>28</v>
      </c>
      <c r="H7" s="233" t="s">
        <v>29</v>
      </c>
      <c r="I7" s="233" t="s">
        <v>87</v>
      </c>
      <c r="J7" s="233" t="s">
        <v>30</v>
      </c>
      <c r="K7" s="233" t="s">
        <v>88</v>
      </c>
      <c r="L7" s="233" t="s">
        <v>89</v>
      </c>
      <c r="M7" s="233" t="s">
        <v>90</v>
      </c>
      <c r="N7" s="233" t="s">
        <v>91</v>
      </c>
      <c r="O7" s="233" t="s">
        <v>92</v>
      </c>
      <c r="P7" s="233" t="s">
        <v>93</v>
      </c>
      <c r="Q7" s="233" t="s">
        <v>94</v>
      </c>
      <c r="R7" s="233" t="s">
        <v>95</v>
      </c>
      <c r="S7" s="233" t="s">
        <v>96</v>
      </c>
      <c r="T7" s="233" t="s">
        <v>97</v>
      </c>
      <c r="U7" s="218" t="s">
        <v>98</v>
      </c>
    </row>
    <row r="8" spans="1:60" x14ac:dyDescent="0.2">
      <c r="A8" s="234" t="s">
        <v>99</v>
      </c>
      <c r="B8" s="235" t="s">
        <v>56</v>
      </c>
      <c r="C8" s="236" t="s">
        <v>57</v>
      </c>
      <c r="D8" s="237"/>
      <c r="E8" s="238"/>
      <c r="F8" s="239"/>
      <c r="G8" s="239">
        <f>SUMIF(AE9:AE24,"&lt;&gt;NOR",G9:G24)</f>
        <v>0</v>
      </c>
      <c r="H8" s="239"/>
      <c r="I8" s="239">
        <f>SUM(I9:I24)</f>
        <v>0</v>
      </c>
      <c r="J8" s="239"/>
      <c r="K8" s="239">
        <f>SUM(K9:K24)</f>
        <v>0</v>
      </c>
      <c r="L8" s="239"/>
      <c r="M8" s="239">
        <f>SUM(M9:M24)</f>
        <v>0</v>
      </c>
      <c r="N8" s="217"/>
      <c r="O8" s="217">
        <f>SUM(O9:O24)</f>
        <v>31.722989999999999</v>
      </c>
      <c r="P8" s="217"/>
      <c r="Q8" s="217">
        <f>SUM(Q9:Q24)</f>
        <v>15.4</v>
      </c>
      <c r="R8" s="217"/>
      <c r="S8" s="217"/>
      <c r="T8" s="234"/>
      <c r="U8" s="217">
        <f>SUM(U9:U24)</f>
        <v>351.08</v>
      </c>
      <c r="AE8" t="s">
        <v>100</v>
      </c>
    </row>
    <row r="9" spans="1:60" outlineLevel="1" x14ac:dyDescent="0.2">
      <c r="A9" s="213">
        <v>1</v>
      </c>
      <c r="B9" s="219" t="s">
        <v>101</v>
      </c>
      <c r="C9" s="262" t="s">
        <v>102</v>
      </c>
      <c r="D9" s="221" t="s">
        <v>103</v>
      </c>
      <c r="E9" s="227">
        <v>17.5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0</v>
      </c>
      <c r="M9" s="230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5.5E-2</v>
      </c>
      <c r="U9" s="222">
        <f>ROUND(E9*T9,2)</f>
        <v>0.96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104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19" t="s">
        <v>105</v>
      </c>
      <c r="C10" s="262" t="s">
        <v>106</v>
      </c>
      <c r="D10" s="221" t="s">
        <v>107</v>
      </c>
      <c r="E10" s="227">
        <v>60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0</v>
      </c>
      <c r="M10" s="230">
        <f>G10*(1+L10/100)</f>
        <v>0</v>
      </c>
      <c r="N10" s="222">
        <v>0</v>
      </c>
      <c r="O10" s="222">
        <f>ROUND(E10*N10,5)</f>
        <v>0</v>
      </c>
      <c r="P10" s="222">
        <v>0.11</v>
      </c>
      <c r="Q10" s="222">
        <f>ROUND(E10*P10,5)</f>
        <v>6.6</v>
      </c>
      <c r="R10" s="222"/>
      <c r="S10" s="222"/>
      <c r="T10" s="223">
        <v>0.08</v>
      </c>
      <c r="U10" s="222">
        <f>ROUND(E10*T10,2)</f>
        <v>4.8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104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3</v>
      </c>
      <c r="B11" s="219" t="s">
        <v>108</v>
      </c>
      <c r="C11" s="262" t="s">
        <v>109</v>
      </c>
      <c r="D11" s="221" t="s">
        <v>107</v>
      </c>
      <c r="E11" s="227">
        <v>20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0</v>
      </c>
      <c r="M11" s="230">
        <f>G11*(1+L11/100)</f>
        <v>0</v>
      </c>
      <c r="N11" s="222">
        <v>0</v>
      </c>
      <c r="O11" s="222">
        <f>ROUND(E11*N11,5)</f>
        <v>0</v>
      </c>
      <c r="P11" s="222">
        <v>0.44</v>
      </c>
      <c r="Q11" s="222">
        <f>ROUND(E11*P11,5)</f>
        <v>8.8000000000000007</v>
      </c>
      <c r="R11" s="222"/>
      <c r="S11" s="222"/>
      <c r="T11" s="223">
        <v>0.376</v>
      </c>
      <c r="U11" s="222">
        <f>ROUND(E11*T11,2)</f>
        <v>7.52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104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13">
        <v>4</v>
      </c>
      <c r="B12" s="219" t="s">
        <v>110</v>
      </c>
      <c r="C12" s="262" t="s">
        <v>111</v>
      </c>
      <c r="D12" s="221" t="s">
        <v>112</v>
      </c>
      <c r="E12" s="227">
        <v>36.31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0</v>
      </c>
      <c r="M12" s="230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1.55453</v>
      </c>
      <c r="U12" s="222">
        <f>ROUND(E12*T12,2)</f>
        <v>56.44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113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13">
        <v>5</v>
      </c>
      <c r="B13" s="219" t="s">
        <v>114</v>
      </c>
      <c r="C13" s="262" t="s">
        <v>115</v>
      </c>
      <c r="D13" s="221" t="s">
        <v>112</v>
      </c>
      <c r="E13" s="227">
        <v>358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0</v>
      </c>
      <c r="M13" s="230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0.16</v>
      </c>
      <c r="U13" s="222">
        <f>ROUND(E13*T13,2)</f>
        <v>57.28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104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6</v>
      </c>
      <c r="B14" s="219" t="s">
        <v>116</v>
      </c>
      <c r="C14" s="262" t="s">
        <v>117</v>
      </c>
      <c r="D14" s="221" t="s">
        <v>103</v>
      </c>
      <c r="E14" s="227">
        <v>3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0</v>
      </c>
      <c r="M14" s="230">
        <f>G14*(1+L14/100)</f>
        <v>0</v>
      </c>
      <c r="N14" s="222">
        <v>1.0699999999999999E-2</v>
      </c>
      <c r="O14" s="222">
        <f>ROUND(E14*N14,5)</f>
        <v>3.2099999999999997E-2</v>
      </c>
      <c r="P14" s="222">
        <v>0</v>
      </c>
      <c r="Q14" s="222">
        <f>ROUND(E14*P14,5)</f>
        <v>0</v>
      </c>
      <c r="R14" s="222"/>
      <c r="S14" s="222"/>
      <c r="T14" s="223">
        <v>0.90800000000000003</v>
      </c>
      <c r="U14" s="222">
        <f>ROUND(E14*T14,2)</f>
        <v>2.72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104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7</v>
      </c>
      <c r="B15" s="219" t="s">
        <v>118</v>
      </c>
      <c r="C15" s="262" t="s">
        <v>119</v>
      </c>
      <c r="D15" s="221" t="s">
        <v>112</v>
      </c>
      <c r="E15" s="227">
        <v>9.6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0</v>
      </c>
      <c r="M15" s="230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1.7629999999999999</v>
      </c>
      <c r="U15" s="222">
        <f>ROUND(E15*T15,2)</f>
        <v>16.920000000000002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104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8</v>
      </c>
      <c r="B16" s="219" t="s">
        <v>120</v>
      </c>
      <c r="C16" s="262" t="s">
        <v>121</v>
      </c>
      <c r="D16" s="221" t="s">
        <v>112</v>
      </c>
      <c r="E16" s="227">
        <v>358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0</v>
      </c>
      <c r="M16" s="230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0.34499999999999997</v>
      </c>
      <c r="U16" s="222">
        <f>ROUND(E16*T16,2)</f>
        <v>123.51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104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9</v>
      </c>
      <c r="B17" s="219" t="s">
        <v>122</v>
      </c>
      <c r="C17" s="262" t="s">
        <v>123</v>
      </c>
      <c r="D17" s="221" t="s">
        <v>112</v>
      </c>
      <c r="E17" s="227">
        <v>22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0</v>
      </c>
      <c r="M17" s="230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0.20200000000000001</v>
      </c>
      <c r="U17" s="222">
        <f>ROUND(E17*T17,2)</f>
        <v>4.4400000000000004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104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10</v>
      </c>
      <c r="B18" s="219" t="s">
        <v>124</v>
      </c>
      <c r="C18" s="262" t="s">
        <v>125</v>
      </c>
      <c r="D18" s="221" t="s">
        <v>126</v>
      </c>
      <c r="E18" s="227">
        <v>31.68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0</v>
      </c>
      <c r="M18" s="230">
        <f>G18*(1+L18/100)</f>
        <v>0</v>
      </c>
      <c r="N18" s="222">
        <v>1</v>
      </c>
      <c r="O18" s="222">
        <f>ROUND(E18*N18,5)</f>
        <v>31.68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127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13">
        <v>11</v>
      </c>
      <c r="B19" s="219" t="s">
        <v>122</v>
      </c>
      <c r="C19" s="262" t="s">
        <v>128</v>
      </c>
      <c r="D19" s="221" t="s">
        <v>112</v>
      </c>
      <c r="E19" s="227">
        <v>237.24100000000001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0</v>
      </c>
      <c r="M19" s="230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0.20200000000000001</v>
      </c>
      <c r="U19" s="222">
        <f>ROUND(E19*T19,2)</f>
        <v>47.92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104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12</v>
      </c>
      <c r="B20" s="219" t="s">
        <v>129</v>
      </c>
      <c r="C20" s="262" t="s">
        <v>130</v>
      </c>
      <c r="D20" s="221" t="s">
        <v>112</v>
      </c>
      <c r="E20" s="227">
        <v>120.759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0</v>
      </c>
      <c r="M20" s="230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1.0999999999999999E-2</v>
      </c>
      <c r="U20" s="222">
        <f>ROUND(E20*T20,2)</f>
        <v>1.33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104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13">
        <v>13</v>
      </c>
      <c r="B21" s="219" t="s">
        <v>131</v>
      </c>
      <c r="C21" s="262" t="s">
        <v>132</v>
      </c>
      <c r="D21" s="221" t="s">
        <v>112</v>
      </c>
      <c r="E21" s="227">
        <v>2294.4209999999998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0</v>
      </c>
      <c r="M21" s="230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</v>
      </c>
      <c r="U21" s="222">
        <f>ROUND(E21*T21,2)</f>
        <v>0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104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14</v>
      </c>
      <c r="B22" s="219" t="s">
        <v>133</v>
      </c>
      <c r="C22" s="262" t="s">
        <v>134</v>
      </c>
      <c r="D22" s="221" t="s">
        <v>112</v>
      </c>
      <c r="E22" s="227">
        <v>120.759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0</v>
      </c>
      <c r="M22" s="230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</v>
      </c>
      <c r="U22" s="222">
        <f>ROUND(E22*T22,2)</f>
        <v>0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104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15</v>
      </c>
      <c r="B23" s="219" t="s">
        <v>135</v>
      </c>
      <c r="C23" s="262" t="s">
        <v>136</v>
      </c>
      <c r="D23" s="221" t="s">
        <v>107</v>
      </c>
      <c r="E23" s="227">
        <v>363.1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0</v>
      </c>
      <c r="M23" s="230">
        <f>G23*(1+L23/100)</f>
        <v>0</v>
      </c>
      <c r="N23" s="222">
        <v>3.0000000000000001E-5</v>
      </c>
      <c r="O23" s="222">
        <f>ROUND(E23*N23,5)</f>
        <v>1.089E-2</v>
      </c>
      <c r="P23" s="222">
        <v>0</v>
      </c>
      <c r="Q23" s="222">
        <f>ROUND(E23*P23,5)</f>
        <v>0</v>
      </c>
      <c r="R23" s="222"/>
      <c r="S23" s="222"/>
      <c r="T23" s="223">
        <v>0.06</v>
      </c>
      <c r="U23" s="222">
        <f>ROUND(E23*T23,2)</f>
        <v>21.79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113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16</v>
      </c>
      <c r="B24" s="219" t="s">
        <v>137</v>
      </c>
      <c r="C24" s="262" t="s">
        <v>138</v>
      </c>
      <c r="D24" s="221" t="s">
        <v>107</v>
      </c>
      <c r="E24" s="227">
        <v>363.1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0</v>
      </c>
      <c r="M24" s="230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1.4999999999999999E-2</v>
      </c>
      <c r="U24" s="222">
        <f>ROUND(E24*T24,2)</f>
        <v>5.45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104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14" t="s">
        <v>99</v>
      </c>
      <c r="B25" s="220" t="s">
        <v>58</v>
      </c>
      <c r="C25" s="263" t="s">
        <v>59</v>
      </c>
      <c r="D25" s="224"/>
      <c r="E25" s="228"/>
      <c r="F25" s="231"/>
      <c r="G25" s="231">
        <f>SUMIF(AE26:AE26,"&lt;&gt;NOR",G26:G26)</f>
        <v>0</v>
      </c>
      <c r="H25" s="231"/>
      <c r="I25" s="231">
        <f>SUM(I26:I26)</f>
        <v>0</v>
      </c>
      <c r="J25" s="231"/>
      <c r="K25" s="231">
        <f>SUM(K26:K26)</f>
        <v>0</v>
      </c>
      <c r="L25" s="231"/>
      <c r="M25" s="231">
        <f>SUM(M26:M26)</f>
        <v>0</v>
      </c>
      <c r="N25" s="225"/>
      <c r="O25" s="225">
        <f>SUM(O26:O26)</f>
        <v>0</v>
      </c>
      <c r="P25" s="225"/>
      <c r="Q25" s="225">
        <f>SUM(Q26:Q26)</f>
        <v>0</v>
      </c>
      <c r="R25" s="225"/>
      <c r="S25" s="225"/>
      <c r="T25" s="226"/>
      <c r="U25" s="225">
        <f>SUM(U26:U26)</f>
        <v>0</v>
      </c>
      <c r="AE25" t="s">
        <v>100</v>
      </c>
    </row>
    <row r="26" spans="1:60" outlineLevel="1" x14ac:dyDescent="0.2">
      <c r="A26" s="213">
        <v>17</v>
      </c>
      <c r="B26" s="219" t="s">
        <v>139</v>
      </c>
      <c r="C26" s="262" t="s">
        <v>140</v>
      </c>
      <c r="D26" s="221" t="s">
        <v>107</v>
      </c>
      <c r="E26" s="227">
        <v>650.9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0</v>
      </c>
      <c r="M26" s="230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0</v>
      </c>
      <c r="U26" s="222">
        <f>ROUND(E26*T26,2)</f>
        <v>0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104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14" t="s">
        <v>99</v>
      </c>
      <c r="B27" s="220" t="s">
        <v>60</v>
      </c>
      <c r="C27" s="263" t="s">
        <v>61</v>
      </c>
      <c r="D27" s="224"/>
      <c r="E27" s="228"/>
      <c r="F27" s="231"/>
      <c r="G27" s="231">
        <f>SUMIF(AE28:AE29,"&lt;&gt;NOR",G28:G29)</f>
        <v>0</v>
      </c>
      <c r="H27" s="231"/>
      <c r="I27" s="231">
        <f>SUM(I28:I29)</f>
        <v>0</v>
      </c>
      <c r="J27" s="231"/>
      <c r="K27" s="231">
        <f>SUM(K28:K29)</f>
        <v>0</v>
      </c>
      <c r="L27" s="231"/>
      <c r="M27" s="231">
        <f>SUM(M28:M29)</f>
        <v>0</v>
      </c>
      <c r="N27" s="225"/>
      <c r="O27" s="225">
        <f>SUM(O28:O29)</f>
        <v>171.73611999999997</v>
      </c>
      <c r="P27" s="225"/>
      <c r="Q27" s="225">
        <f>SUM(Q28:Q29)</f>
        <v>0</v>
      </c>
      <c r="R27" s="225"/>
      <c r="S27" s="225"/>
      <c r="T27" s="226"/>
      <c r="U27" s="225">
        <f>SUM(U28:U29)</f>
        <v>151.29</v>
      </c>
      <c r="AE27" t="s">
        <v>100</v>
      </c>
    </row>
    <row r="28" spans="1:60" outlineLevel="1" x14ac:dyDescent="0.2">
      <c r="A28" s="213">
        <v>18</v>
      </c>
      <c r="B28" s="219" t="s">
        <v>141</v>
      </c>
      <c r="C28" s="262" t="s">
        <v>142</v>
      </c>
      <c r="D28" s="221" t="s">
        <v>112</v>
      </c>
      <c r="E28" s="227">
        <v>20.155000000000001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0</v>
      </c>
      <c r="M28" s="230">
        <f>G28*(1+L28/100)</f>
        <v>0</v>
      </c>
      <c r="N28" s="222">
        <v>1.8907700000000001</v>
      </c>
      <c r="O28" s="222">
        <f>ROUND(E28*N28,5)</f>
        <v>38.108469999999997</v>
      </c>
      <c r="P28" s="222">
        <v>0</v>
      </c>
      <c r="Q28" s="222">
        <f>ROUND(E28*P28,5)</f>
        <v>0</v>
      </c>
      <c r="R28" s="222"/>
      <c r="S28" s="222"/>
      <c r="T28" s="223">
        <v>1.3169999999999999</v>
      </c>
      <c r="U28" s="222">
        <f>ROUND(E28*T28,2)</f>
        <v>26.54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104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13">
        <v>19</v>
      </c>
      <c r="B29" s="219" t="s">
        <v>143</v>
      </c>
      <c r="C29" s="262" t="s">
        <v>144</v>
      </c>
      <c r="D29" s="221" t="s">
        <v>112</v>
      </c>
      <c r="E29" s="227">
        <v>78.604500000000002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0</v>
      </c>
      <c r="M29" s="230">
        <f>G29*(1+L29/100)</f>
        <v>0</v>
      </c>
      <c r="N29" s="222">
        <v>1.7</v>
      </c>
      <c r="O29" s="222">
        <f>ROUND(E29*N29,5)</f>
        <v>133.62764999999999</v>
      </c>
      <c r="P29" s="222">
        <v>0</v>
      </c>
      <c r="Q29" s="222">
        <f>ROUND(E29*P29,5)</f>
        <v>0</v>
      </c>
      <c r="R29" s="222"/>
      <c r="S29" s="222"/>
      <c r="T29" s="223">
        <v>1.587</v>
      </c>
      <c r="U29" s="222">
        <f>ROUND(E29*T29,2)</f>
        <v>124.75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104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2">
      <c r="A30" s="214" t="s">
        <v>99</v>
      </c>
      <c r="B30" s="220" t="s">
        <v>62</v>
      </c>
      <c r="C30" s="263" t="s">
        <v>63</v>
      </c>
      <c r="D30" s="224"/>
      <c r="E30" s="228"/>
      <c r="F30" s="231"/>
      <c r="G30" s="231">
        <f>SUMIF(AE31:AE36,"&lt;&gt;NOR",G31:G36)</f>
        <v>0</v>
      </c>
      <c r="H30" s="231"/>
      <c r="I30" s="231">
        <f>SUM(I31:I36)</f>
        <v>0</v>
      </c>
      <c r="J30" s="231"/>
      <c r="K30" s="231">
        <f>SUM(K31:K36)</f>
        <v>0</v>
      </c>
      <c r="L30" s="231"/>
      <c r="M30" s="231">
        <f>SUM(M31:M36)</f>
        <v>0</v>
      </c>
      <c r="N30" s="225"/>
      <c r="O30" s="225">
        <f>SUM(O31:O36)</f>
        <v>19.446000000000002</v>
      </c>
      <c r="P30" s="225"/>
      <c r="Q30" s="225">
        <f>SUM(Q31:Q36)</f>
        <v>0</v>
      </c>
      <c r="R30" s="225"/>
      <c r="S30" s="225"/>
      <c r="T30" s="226"/>
      <c r="U30" s="225">
        <f>SUM(U31:U36)</f>
        <v>4.66</v>
      </c>
      <c r="AE30" t="s">
        <v>100</v>
      </c>
    </row>
    <row r="31" spans="1:60" outlineLevel="1" x14ac:dyDescent="0.2">
      <c r="A31" s="213">
        <v>20</v>
      </c>
      <c r="B31" s="219" t="s">
        <v>145</v>
      </c>
      <c r="C31" s="262" t="s">
        <v>146</v>
      </c>
      <c r="D31" s="221" t="s">
        <v>107</v>
      </c>
      <c r="E31" s="227">
        <v>40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0</v>
      </c>
      <c r="M31" s="230">
        <f>G31*(1+L31/100)</f>
        <v>0</v>
      </c>
      <c r="N31" s="222">
        <v>0.12715000000000001</v>
      </c>
      <c r="O31" s="222">
        <f>ROUND(E31*N31,5)</f>
        <v>5.0860000000000003</v>
      </c>
      <c r="P31" s="222">
        <v>0</v>
      </c>
      <c r="Q31" s="222">
        <f>ROUND(E31*P31,5)</f>
        <v>0</v>
      </c>
      <c r="R31" s="222"/>
      <c r="S31" s="222"/>
      <c r="T31" s="223">
        <v>7.1999999999999995E-2</v>
      </c>
      <c r="U31" s="222">
        <f>ROUND(E31*T31,2)</f>
        <v>2.88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104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21</v>
      </c>
      <c r="B32" s="219" t="s">
        <v>147</v>
      </c>
      <c r="C32" s="262" t="s">
        <v>148</v>
      </c>
      <c r="D32" s="221" t="s">
        <v>107</v>
      </c>
      <c r="E32" s="227">
        <v>40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0</v>
      </c>
      <c r="M32" s="230">
        <f>G32*(1+L32/100)</f>
        <v>0</v>
      </c>
      <c r="N32" s="222">
        <v>7.1000000000000002E-4</v>
      </c>
      <c r="O32" s="222">
        <f>ROUND(E32*N32,5)</f>
        <v>2.8400000000000002E-2</v>
      </c>
      <c r="P32" s="222">
        <v>0</v>
      </c>
      <c r="Q32" s="222">
        <f>ROUND(E32*P32,5)</f>
        <v>0</v>
      </c>
      <c r="R32" s="222"/>
      <c r="S32" s="222"/>
      <c r="T32" s="223">
        <v>2E-3</v>
      </c>
      <c r="U32" s="222">
        <f>ROUND(E32*T32,2)</f>
        <v>0.08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104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22</v>
      </c>
      <c r="B33" s="219" t="s">
        <v>149</v>
      </c>
      <c r="C33" s="262" t="s">
        <v>150</v>
      </c>
      <c r="D33" s="221" t="s">
        <v>107</v>
      </c>
      <c r="E33" s="227">
        <v>20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0</v>
      </c>
      <c r="M33" s="230">
        <f>G33*(1+L33/100)</f>
        <v>0</v>
      </c>
      <c r="N33" s="222">
        <v>0.15826000000000001</v>
      </c>
      <c r="O33" s="222">
        <f>ROUND(E33*N33,5)</f>
        <v>3.1652</v>
      </c>
      <c r="P33" s="222">
        <v>0</v>
      </c>
      <c r="Q33" s="222">
        <f>ROUND(E33*P33,5)</f>
        <v>0</v>
      </c>
      <c r="R33" s="222"/>
      <c r="S33" s="222"/>
      <c r="T33" s="223">
        <v>5.6000000000000001E-2</v>
      </c>
      <c r="U33" s="222">
        <f>ROUND(E33*T33,2)</f>
        <v>1.1200000000000001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104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23</v>
      </c>
      <c r="B34" s="219" t="s">
        <v>151</v>
      </c>
      <c r="C34" s="262" t="s">
        <v>152</v>
      </c>
      <c r="D34" s="221" t="s">
        <v>107</v>
      </c>
      <c r="E34" s="227">
        <v>20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0</v>
      </c>
      <c r="M34" s="230">
        <f>G34*(1+L34/100)</f>
        <v>0</v>
      </c>
      <c r="N34" s="222">
        <v>7.0699999999999999E-3</v>
      </c>
      <c r="O34" s="222">
        <f>ROUND(E34*N34,5)</f>
        <v>0.1414</v>
      </c>
      <c r="P34" s="222">
        <v>0</v>
      </c>
      <c r="Q34" s="222">
        <f>ROUND(E34*P34,5)</f>
        <v>0</v>
      </c>
      <c r="R34" s="222"/>
      <c r="S34" s="222"/>
      <c r="T34" s="223">
        <v>2E-3</v>
      </c>
      <c r="U34" s="222">
        <f>ROUND(E34*T34,2)</f>
        <v>0.04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104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13">
        <v>24</v>
      </c>
      <c r="B35" s="219" t="s">
        <v>153</v>
      </c>
      <c r="C35" s="262" t="s">
        <v>154</v>
      </c>
      <c r="D35" s="221" t="s">
        <v>107</v>
      </c>
      <c r="E35" s="227">
        <v>20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0</v>
      </c>
      <c r="M35" s="230">
        <f>G35*(1+L35/100)</f>
        <v>0</v>
      </c>
      <c r="N35" s="222">
        <v>0.55125000000000002</v>
      </c>
      <c r="O35" s="222">
        <f>ROUND(E35*N35,5)</f>
        <v>11.025</v>
      </c>
      <c r="P35" s="222">
        <v>0</v>
      </c>
      <c r="Q35" s="222">
        <f>ROUND(E35*P35,5)</f>
        <v>0</v>
      </c>
      <c r="R35" s="222"/>
      <c r="S35" s="222"/>
      <c r="T35" s="223">
        <v>2.7E-2</v>
      </c>
      <c r="U35" s="222">
        <f>ROUND(E35*T35,2)</f>
        <v>0.54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104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25</v>
      </c>
      <c r="B36" s="219" t="s">
        <v>155</v>
      </c>
      <c r="C36" s="262" t="s">
        <v>156</v>
      </c>
      <c r="D36" s="221" t="s">
        <v>157</v>
      </c>
      <c r="E36" s="227">
        <v>17.5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0</v>
      </c>
      <c r="M36" s="230">
        <f>G36*(1+L36/100)</f>
        <v>0</v>
      </c>
      <c r="N36" s="222">
        <v>0</v>
      </c>
      <c r="O36" s="222">
        <f>ROUND(E36*N36,5)</f>
        <v>0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104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">
      <c r="A37" s="214" t="s">
        <v>99</v>
      </c>
      <c r="B37" s="220" t="s">
        <v>64</v>
      </c>
      <c r="C37" s="263" t="s">
        <v>65</v>
      </c>
      <c r="D37" s="224"/>
      <c r="E37" s="228"/>
      <c r="F37" s="231"/>
      <c r="G37" s="231">
        <f>SUMIF(AE38:AE74,"&lt;&gt;NOR",G38:G74)</f>
        <v>0</v>
      </c>
      <c r="H37" s="231"/>
      <c r="I37" s="231">
        <f>SUM(I38:I74)</f>
        <v>0</v>
      </c>
      <c r="J37" s="231"/>
      <c r="K37" s="231">
        <f>SUM(K38:K74)</f>
        <v>0</v>
      </c>
      <c r="L37" s="231"/>
      <c r="M37" s="231">
        <f>SUM(M38:M74)</f>
        <v>0</v>
      </c>
      <c r="N37" s="225"/>
      <c r="O37" s="225">
        <f>SUM(O38:O74)</f>
        <v>0.64864000000000011</v>
      </c>
      <c r="P37" s="225"/>
      <c r="Q37" s="225">
        <f>SUM(Q38:Q74)</f>
        <v>0</v>
      </c>
      <c r="R37" s="225"/>
      <c r="S37" s="225"/>
      <c r="T37" s="226"/>
      <c r="U37" s="225">
        <f>SUM(U38:U74)</f>
        <v>93.53</v>
      </c>
      <c r="AE37" t="s">
        <v>100</v>
      </c>
    </row>
    <row r="38" spans="1:60" outlineLevel="1" x14ac:dyDescent="0.2">
      <c r="A38" s="213">
        <v>26</v>
      </c>
      <c r="B38" s="219" t="s">
        <v>158</v>
      </c>
      <c r="C38" s="262" t="s">
        <v>159</v>
      </c>
      <c r="D38" s="221" t="s">
        <v>103</v>
      </c>
      <c r="E38" s="227">
        <v>201.55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0</v>
      </c>
      <c r="M38" s="230">
        <f>G38*(1+L38/100)</f>
        <v>0</v>
      </c>
      <c r="N38" s="222">
        <v>0</v>
      </c>
      <c r="O38" s="222">
        <f>ROUND(E38*N38,5)</f>
        <v>0</v>
      </c>
      <c r="P38" s="222">
        <v>0</v>
      </c>
      <c r="Q38" s="222">
        <f>ROUND(E38*P38,5)</f>
        <v>0</v>
      </c>
      <c r="R38" s="222"/>
      <c r="S38" s="222"/>
      <c r="T38" s="223">
        <v>0.126</v>
      </c>
      <c r="U38" s="222">
        <f>ROUND(E38*T38,2)</f>
        <v>25.4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104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1" x14ac:dyDescent="0.2">
      <c r="A39" s="213">
        <v>27</v>
      </c>
      <c r="B39" s="219" t="s">
        <v>160</v>
      </c>
      <c r="C39" s="262" t="s">
        <v>161</v>
      </c>
      <c r="D39" s="221" t="s">
        <v>162</v>
      </c>
      <c r="E39" s="227">
        <v>34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0</v>
      </c>
      <c r="M39" s="230">
        <f>G39*(1+L39/100)</f>
        <v>0</v>
      </c>
      <c r="N39" s="222">
        <v>2.14E-3</v>
      </c>
      <c r="O39" s="222">
        <f>ROUND(E39*N39,5)</f>
        <v>7.2760000000000005E-2</v>
      </c>
      <c r="P39" s="222">
        <v>0</v>
      </c>
      <c r="Q39" s="222">
        <f>ROUND(E39*P39,5)</f>
        <v>0</v>
      </c>
      <c r="R39" s="222"/>
      <c r="S39" s="222"/>
      <c r="T39" s="223">
        <v>0</v>
      </c>
      <c r="U39" s="222">
        <f>ROUND(E39*T39,2)</f>
        <v>0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127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28</v>
      </c>
      <c r="B40" s="219" t="s">
        <v>163</v>
      </c>
      <c r="C40" s="262" t="s">
        <v>164</v>
      </c>
      <c r="D40" s="221" t="s">
        <v>157</v>
      </c>
      <c r="E40" s="227">
        <v>250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0</v>
      </c>
      <c r="M40" s="230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0</v>
      </c>
      <c r="U40" s="222">
        <f>ROUND(E40*T40,2)</f>
        <v>0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104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13">
        <v>29</v>
      </c>
      <c r="B41" s="219" t="s">
        <v>165</v>
      </c>
      <c r="C41" s="262" t="s">
        <v>166</v>
      </c>
      <c r="D41" s="221" t="s">
        <v>157</v>
      </c>
      <c r="E41" s="227">
        <v>250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0</v>
      </c>
      <c r="M41" s="230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0</v>
      </c>
      <c r="U41" s="222">
        <f>ROUND(E41*T41,2)</f>
        <v>0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104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30</v>
      </c>
      <c r="B42" s="219" t="s">
        <v>167</v>
      </c>
      <c r="C42" s="262" t="s">
        <v>168</v>
      </c>
      <c r="D42" s="221" t="s">
        <v>162</v>
      </c>
      <c r="E42" s="227">
        <v>34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0</v>
      </c>
      <c r="M42" s="230">
        <f>G42*(1+L42/100)</f>
        <v>0</v>
      </c>
      <c r="N42" s="222">
        <v>0</v>
      </c>
      <c r="O42" s="222">
        <f>ROUND(E42*N42,5)</f>
        <v>0</v>
      </c>
      <c r="P42" s="222">
        <v>0</v>
      </c>
      <c r="Q42" s="222">
        <f>ROUND(E42*P42,5)</f>
        <v>0</v>
      </c>
      <c r="R42" s="222"/>
      <c r="S42" s="222"/>
      <c r="T42" s="223">
        <v>0</v>
      </c>
      <c r="U42" s="222">
        <f>ROUND(E42*T42,2)</f>
        <v>0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104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31</v>
      </c>
      <c r="B43" s="219" t="s">
        <v>169</v>
      </c>
      <c r="C43" s="262" t="s">
        <v>170</v>
      </c>
      <c r="D43" s="221" t="s">
        <v>162</v>
      </c>
      <c r="E43" s="227">
        <v>1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0</v>
      </c>
      <c r="M43" s="230">
        <f>G43*(1+L43/100)</f>
        <v>0</v>
      </c>
      <c r="N43" s="222">
        <v>0</v>
      </c>
      <c r="O43" s="222">
        <f>ROUND(E43*N43,5)</f>
        <v>0</v>
      </c>
      <c r="P43" s="222">
        <v>0</v>
      </c>
      <c r="Q43" s="222">
        <f>ROUND(E43*P43,5)</f>
        <v>0</v>
      </c>
      <c r="R43" s="222"/>
      <c r="S43" s="222"/>
      <c r="T43" s="223">
        <v>0</v>
      </c>
      <c r="U43" s="222">
        <f>ROUND(E43*T43,2)</f>
        <v>0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104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>
        <v>32</v>
      </c>
      <c r="B44" s="219" t="s">
        <v>171</v>
      </c>
      <c r="C44" s="262" t="s">
        <v>172</v>
      </c>
      <c r="D44" s="221" t="s">
        <v>162</v>
      </c>
      <c r="E44" s="227">
        <v>2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0</v>
      </c>
      <c r="M44" s="230">
        <f>G44*(1+L44/100)</f>
        <v>0</v>
      </c>
      <c r="N44" s="222">
        <v>0</v>
      </c>
      <c r="O44" s="222">
        <f>ROUND(E44*N44,5)</f>
        <v>0</v>
      </c>
      <c r="P44" s="222">
        <v>0</v>
      </c>
      <c r="Q44" s="222">
        <f>ROUND(E44*P44,5)</f>
        <v>0</v>
      </c>
      <c r="R44" s="222"/>
      <c r="S44" s="222"/>
      <c r="T44" s="223">
        <v>0</v>
      </c>
      <c r="U44" s="222">
        <f>ROUND(E44*T44,2)</f>
        <v>0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104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33</v>
      </c>
      <c r="B45" s="219" t="s">
        <v>173</v>
      </c>
      <c r="C45" s="262" t="s">
        <v>174</v>
      </c>
      <c r="D45" s="221" t="s">
        <v>162</v>
      </c>
      <c r="E45" s="227">
        <v>2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0</v>
      </c>
      <c r="M45" s="230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0</v>
      </c>
      <c r="U45" s="222">
        <f>ROUND(E45*T45,2)</f>
        <v>0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104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>
        <v>34</v>
      </c>
      <c r="B46" s="219" t="s">
        <v>175</v>
      </c>
      <c r="C46" s="262" t="s">
        <v>176</v>
      </c>
      <c r="D46" s="221" t="s">
        <v>162</v>
      </c>
      <c r="E46" s="227">
        <v>3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0</v>
      </c>
      <c r="M46" s="230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0</v>
      </c>
      <c r="U46" s="222">
        <f>ROUND(E46*T46,2)</f>
        <v>0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104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>
        <v>35</v>
      </c>
      <c r="B47" s="219" t="s">
        <v>177</v>
      </c>
      <c r="C47" s="262" t="s">
        <v>178</v>
      </c>
      <c r="D47" s="221" t="s">
        <v>162</v>
      </c>
      <c r="E47" s="227">
        <v>2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0</v>
      </c>
      <c r="M47" s="230">
        <f>G47*(1+L47/100)</f>
        <v>0</v>
      </c>
      <c r="N47" s="222">
        <v>0</v>
      </c>
      <c r="O47" s="222">
        <f>ROUND(E47*N47,5)</f>
        <v>0</v>
      </c>
      <c r="P47" s="222">
        <v>0</v>
      </c>
      <c r="Q47" s="222">
        <f>ROUND(E47*P47,5)</f>
        <v>0</v>
      </c>
      <c r="R47" s="222"/>
      <c r="S47" s="222"/>
      <c r="T47" s="223">
        <v>0</v>
      </c>
      <c r="U47" s="222">
        <f>ROUND(E47*T47,2)</f>
        <v>0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104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>
        <v>36</v>
      </c>
      <c r="B48" s="219" t="s">
        <v>179</v>
      </c>
      <c r="C48" s="262" t="s">
        <v>180</v>
      </c>
      <c r="D48" s="221" t="s">
        <v>162</v>
      </c>
      <c r="E48" s="227">
        <v>3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0</v>
      </c>
      <c r="M48" s="230">
        <f>G48*(1+L48/100)</f>
        <v>0</v>
      </c>
      <c r="N48" s="222">
        <v>0</v>
      </c>
      <c r="O48" s="222">
        <f>ROUND(E48*N48,5)</f>
        <v>0</v>
      </c>
      <c r="P48" s="222">
        <v>0</v>
      </c>
      <c r="Q48" s="222">
        <f>ROUND(E48*P48,5)</f>
        <v>0</v>
      </c>
      <c r="R48" s="222"/>
      <c r="S48" s="222"/>
      <c r="T48" s="223">
        <v>0</v>
      </c>
      <c r="U48" s="222">
        <f>ROUND(E48*T48,2)</f>
        <v>0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104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>
        <v>37</v>
      </c>
      <c r="B49" s="219" t="s">
        <v>181</v>
      </c>
      <c r="C49" s="262" t="s">
        <v>182</v>
      </c>
      <c r="D49" s="221" t="s">
        <v>183</v>
      </c>
      <c r="E49" s="227">
        <v>7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0</v>
      </c>
      <c r="M49" s="230">
        <f>G49*(1+L49/100)</f>
        <v>0</v>
      </c>
      <c r="N49" s="222">
        <v>0</v>
      </c>
      <c r="O49" s="222">
        <f>ROUND(E49*N49,5)</f>
        <v>0</v>
      </c>
      <c r="P49" s="222">
        <v>0</v>
      </c>
      <c r="Q49" s="222">
        <f>ROUND(E49*P49,5)</f>
        <v>0</v>
      </c>
      <c r="R49" s="222"/>
      <c r="S49" s="222"/>
      <c r="T49" s="223">
        <v>1.2216</v>
      </c>
      <c r="U49" s="222">
        <f>ROUND(E49*T49,2)</f>
        <v>8.5500000000000007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104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>
        <v>38</v>
      </c>
      <c r="B50" s="219" t="s">
        <v>184</v>
      </c>
      <c r="C50" s="262" t="s">
        <v>185</v>
      </c>
      <c r="D50" s="221" t="s">
        <v>162</v>
      </c>
      <c r="E50" s="227">
        <v>1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0</v>
      </c>
      <c r="M50" s="230">
        <f>G50*(1+L50/100)</f>
        <v>0</v>
      </c>
      <c r="N50" s="222">
        <v>0</v>
      </c>
      <c r="O50" s="222">
        <f>ROUND(E50*N50,5)</f>
        <v>0</v>
      </c>
      <c r="P50" s="222">
        <v>0</v>
      </c>
      <c r="Q50" s="222">
        <f>ROUND(E50*P50,5)</f>
        <v>0</v>
      </c>
      <c r="R50" s="222"/>
      <c r="S50" s="222"/>
      <c r="T50" s="223">
        <v>0</v>
      </c>
      <c r="U50" s="222">
        <f>ROUND(E50*T50,2)</f>
        <v>0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104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1" x14ac:dyDescent="0.2">
      <c r="A51" s="213">
        <v>39</v>
      </c>
      <c r="B51" s="219" t="s">
        <v>186</v>
      </c>
      <c r="C51" s="262" t="s">
        <v>187</v>
      </c>
      <c r="D51" s="221" t="s">
        <v>162</v>
      </c>
      <c r="E51" s="227">
        <v>1</v>
      </c>
      <c r="F51" s="229"/>
      <c r="G51" s="230">
        <f>ROUND(E51*F51,2)</f>
        <v>0</v>
      </c>
      <c r="H51" s="229"/>
      <c r="I51" s="230">
        <f>ROUND(E51*H51,2)</f>
        <v>0</v>
      </c>
      <c r="J51" s="229"/>
      <c r="K51" s="230">
        <f>ROUND(E51*J51,2)</f>
        <v>0</v>
      </c>
      <c r="L51" s="230">
        <v>0</v>
      </c>
      <c r="M51" s="230">
        <f>G51*(1+L51/100)</f>
        <v>0</v>
      </c>
      <c r="N51" s="222">
        <v>0</v>
      </c>
      <c r="O51" s="222">
        <f>ROUND(E51*N51,5)</f>
        <v>0</v>
      </c>
      <c r="P51" s="222">
        <v>0</v>
      </c>
      <c r="Q51" s="222">
        <f>ROUND(E51*P51,5)</f>
        <v>0</v>
      </c>
      <c r="R51" s="222"/>
      <c r="S51" s="222"/>
      <c r="T51" s="223">
        <v>0</v>
      </c>
      <c r="U51" s="222">
        <f>ROUND(E51*T51,2)</f>
        <v>0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104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40</v>
      </c>
      <c r="B52" s="219" t="s">
        <v>188</v>
      </c>
      <c r="C52" s="262" t="s">
        <v>189</v>
      </c>
      <c r="D52" s="221" t="s">
        <v>162</v>
      </c>
      <c r="E52" s="227">
        <v>2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0</v>
      </c>
      <c r="M52" s="230">
        <f>G52*(1+L52/100)</f>
        <v>0</v>
      </c>
      <c r="N52" s="222">
        <v>0</v>
      </c>
      <c r="O52" s="222">
        <f>ROUND(E52*N52,5)</f>
        <v>0</v>
      </c>
      <c r="P52" s="222">
        <v>0</v>
      </c>
      <c r="Q52" s="222">
        <f>ROUND(E52*P52,5)</f>
        <v>0</v>
      </c>
      <c r="R52" s="222"/>
      <c r="S52" s="222"/>
      <c r="T52" s="223">
        <v>0</v>
      </c>
      <c r="U52" s="222">
        <f>ROUND(E52*T52,2)</f>
        <v>0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104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>
        <v>41</v>
      </c>
      <c r="B53" s="219" t="s">
        <v>190</v>
      </c>
      <c r="C53" s="262" t="s">
        <v>191</v>
      </c>
      <c r="D53" s="221" t="s">
        <v>162</v>
      </c>
      <c r="E53" s="227">
        <v>1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0</v>
      </c>
      <c r="M53" s="230">
        <f>G53*(1+L53/100)</f>
        <v>0</v>
      </c>
      <c r="N53" s="222">
        <v>0</v>
      </c>
      <c r="O53" s="222">
        <f>ROUND(E53*N53,5)</f>
        <v>0</v>
      </c>
      <c r="P53" s="222">
        <v>0</v>
      </c>
      <c r="Q53" s="222">
        <f>ROUND(E53*P53,5)</f>
        <v>0</v>
      </c>
      <c r="R53" s="222"/>
      <c r="S53" s="222"/>
      <c r="T53" s="223">
        <v>0</v>
      </c>
      <c r="U53" s="222">
        <f>ROUND(E53*T53,2)</f>
        <v>0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104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>
        <v>42</v>
      </c>
      <c r="B54" s="219" t="s">
        <v>192</v>
      </c>
      <c r="C54" s="262" t="s">
        <v>193</v>
      </c>
      <c r="D54" s="221" t="s">
        <v>162</v>
      </c>
      <c r="E54" s="227">
        <v>1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0</v>
      </c>
      <c r="M54" s="230">
        <f>G54*(1+L54/100)</f>
        <v>0</v>
      </c>
      <c r="N54" s="222">
        <v>0</v>
      </c>
      <c r="O54" s="222">
        <f>ROUND(E54*N54,5)</f>
        <v>0</v>
      </c>
      <c r="P54" s="222">
        <v>0</v>
      </c>
      <c r="Q54" s="222">
        <f>ROUND(E54*P54,5)</f>
        <v>0</v>
      </c>
      <c r="R54" s="222"/>
      <c r="S54" s="222"/>
      <c r="T54" s="223">
        <v>0</v>
      </c>
      <c r="U54" s="222">
        <f>ROUND(E54*T54,2)</f>
        <v>0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104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>
        <v>43</v>
      </c>
      <c r="B55" s="219" t="s">
        <v>194</v>
      </c>
      <c r="C55" s="262" t="s">
        <v>195</v>
      </c>
      <c r="D55" s="221" t="s">
        <v>162</v>
      </c>
      <c r="E55" s="227">
        <v>1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0</v>
      </c>
      <c r="M55" s="230">
        <f>G55*(1+L55/100)</f>
        <v>0</v>
      </c>
      <c r="N55" s="222">
        <v>0</v>
      </c>
      <c r="O55" s="222">
        <f>ROUND(E55*N55,5)</f>
        <v>0</v>
      </c>
      <c r="P55" s="222">
        <v>0</v>
      </c>
      <c r="Q55" s="222">
        <f>ROUND(E55*P55,5)</f>
        <v>0</v>
      </c>
      <c r="R55" s="222"/>
      <c r="S55" s="222"/>
      <c r="T55" s="223">
        <v>0</v>
      </c>
      <c r="U55" s="222">
        <f>ROUND(E55*T55,2)</f>
        <v>0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104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>
        <v>44</v>
      </c>
      <c r="B56" s="219" t="s">
        <v>196</v>
      </c>
      <c r="C56" s="262" t="s">
        <v>197</v>
      </c>
      <c r="D56" s="221" t="s">
        <v>183</v>
      </c>
      <c r="E56" s="227">
        <v>1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0</v>
      </c>
      <c r="M56" s="230">
        <f>G56*(1+L56/100)</f>
        <v>0</v>
      </c>
      <c r="N56" s="222">
        <v>2.1000000000000001E-4</v>
      </c>
      <c r="O56" s="222">
        <f>ROUND(E56*N56,5)</f>
        <v>2.1000000000000001E-4</v>
      </c>
      <c r="P56" s="222">
        <v>0</v>
      </c>
      <c r="Q56" s="222">
        <f>ROUND(E56*P56,5)</f>
        <v>0</v>
      </c>
      <c r="R56" s="222"/>
      <c r="S56" s="222"/>
      <c r="T56" s="223">
        <v>1.6504000000000001</v>
      </c>
      <c r="U56" s="222">
        <f>ROUND(E56*T56,2)</f>
        <v>1.65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104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>
        <v>45</v>
      </c>
      <c r="B57" s="219" t="s">
        <v>198</v>
      </c>
      <c r="C57" s="262" t="s">
        <v>199</v>
      </c>
      <c r="D57" s="221" t="s">
        <v>162</v>
      </c>
      <c r="E57" s="227">
        <v>1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0</v>
      </c>
      <c r="M57" s="230">
        <f>G57*(1+L57/100)</f>
        <v>0</v>
      </c>
      <c r="N57" s="222">
        <v>0</v>
      </c>
      <c r="O57" s="222">
        <f>ROUND(E57*N57,5)</f>
        <v>0</v>
      </c>
      <c r="P57" s="222">
        <v>0</v>
      </c>
      <c r="Q57" s="222">
        <f>ROUND(E57*P57,5)</f>
        <v>0</v>
      </c>
      <c r="R57" s="222"/>
      <c r="S57" s="222"/>
      <c r="T57" s="223">
        <v>0</v>
      </c>
      <c r="U57" s="222">
        <f>ROUND(E57*T57,2)</f>
        <v>0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104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46</v>
      </c>
      <c r="B58" s="219" t="s">
        <v>200</v>
      </c>
      <c r="C58" s="262" t="s">
        <v>201</v>
      </c>
      <c r="D58" s="221" t="s">
        <v>183</v>
      </c>
      <c r="E58" s="227">
        <v>1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0</v>
      </c>
      <c r="M58" s="230">
        <f>G58*(1+L58/100)</f>
        <v>0</v>
      </c>
      <c r="N58" s="222">
        <v>1.1E-4</v>
      </c>
      <c r="O58" s="222">
        <f>ROUND(E58*N58,5)</f>
        <v>1.1E-4</v>
      </c>
      <c r="P58" s="222">
        <v>0</v>
      </c>
      <c r="Q58" s="222">
        <f>ROUND(E58*P58,5)</f>
        <v>0</v>
      </c>
      <c r="R58" s="222"/>
      <c r="S58" s="222"/>
      <c r="T58" s="223">
        <v>0.70799999999999996</v>
      </c>
      <c r="U58" s="222">
        <f>ROUND(E58*T58,2)</f>
        <v>0.71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104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>
        <v>47</v>
      </c>
      <c r="B59" s="219" t="s">
        <v>202</v>
      </c>
      <c r="C59" s="262" t="s">
        <v>203</v>
      </c>
      <c r="D59" s="221" t="s">
        <v>162</v>
      </c>
      <c r="E59" s="227">
        <v>1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0</v>
      </c>
      <c r="M59" s="230">
        <f>G59*(1+L59/100)</f>
        <v>0</v>
      </c>
      <c r="N59" s="222">
        <v>0</v>
      </c>
      <c r="O59" s="222">
        <f>ROUND(E59*N59,5)</f>
        <v>0</v>
      </c>
      <c r="P59" s="222">
        <v>0</v>
      </c>
      <c r="Q59" s="222">
        <f>ROUND(E59*P59,5)</f>
        <v>0</v>
      </c>
      <c r="R59" s="222"/>
      <c r="S59" s="222"/>
      <c r="T59" s="223">
        <v>0</v>
      </c>
      <c r="U59" s="222">
        <f>ROUND(E59*T59,2)</f>
        <v>0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104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>
        <v>48</v>
      </c>
      <c r="B60" s="219" t="s">
        <v>204</v>
      </c>
      <c r="C60" s="262" t="s">
        <v>205</v>
      </c>
      <c r="D60" s="221" t="s">
        <v>162</v>
      </c>
      <c r="E60" s="227">
        <v>1</v>
      </c>
      <c r="F60" s="229"/>
      <c r="G60" s="230">
        <f>ROUND(E60*F60,2)</f>
        <v>0</v>
      </c>
      <c r="H60" s="229"/>
      <c r="I60" s="230">
        <f>ROUND(E60*H60,2)</f>
        <v>0</v>
      </c>
      <c r="J60" s="229"/>
      <c r="K60" s="230">
        <f>ROUND(E60*J60,2)</f>
        <v>0</v>
      </c>
      <c r="L60" s="230">
        <v>0</v>
      </c>
      <c r="M60" s="230">
        <f>G60*(1+L60/100)</f>
        <v>0</v>
      </c>
      <c r="N60" s="222">
        <v>0</v>
      </c>
      <c r="O60" s="222">
        <f>ROUND(E60*N60,5)</f>
        <v>0</v>
      </c>
      <c r="P60" s="222">
        <v>0</v>
      </c>
      <c r="Q60" s="222">
        <f>ROUND(E60*P60,5)</f>
        <v>0</v>
      </c>
      <c r="R60" s="222"/>
      <c r="S60" s="222"/>
      <c r="T60" s="223">
        <v>0</v>
      </c>
      <c r="U60" s="222">
        <f>ROUND(E60*T60,2)</f>
        <v>0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104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>
        <v>49</v>
      </c>
      <c r="B61" s="219" t="s">
        <v>206</v>
      </c>
      <c r="C61" s="262" t="s">
        <v>207</v>
      </c>
      <c r="D61" s="221" t="s">
        <v>183</v>
      </c>
      <c r="E61" s="227">
        <v>1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0</v>
      </c>
      <c r="M61" s="230">
        <f>G61*(1+L61/100)</f>
        <v>0</v>
      </c>
      <c r="N61" s="222">
        <v>0.32906000000000002</v>
      </c>
      <c r="O61" s="222">
        <f>ROUND(E61*N61,5)</f>
        <v>0.32906000000000002</v>
      </c>
      <c r="P61" s="222">
        <v>0</v>
      </c>
      <c r="Q61" s="222">
        <f>ROUND(E61*P61,5)</f>
        <v>0</v>
      </c>
      <c r="R61" s="222"/>
      <c r="S61" s="222"/>
      <c r="T61" s="223">
        <v>1.1819999999999999</v>
      </c>
      <c r="U61" s="222">
        <f>ROUND(E61*T61,2)</f>
        <v>1.18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104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50</v>
      </c>
      <c r="B62" s="219" t="s">
        <v>208</v>
      </c>
      <c r="C62" s="262" t="s">
        <v>209</v>
      </c>
      <c r="D62" s="221" t="s">
        <v>162</v>
      </c>
      <c r="E62" s="227">
        <v>1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0</v>
      </c>
      <c r="M62" s="230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0</v>
      </c>
      <c r="U62" s="222">
        <f>ROUND(E62*T62,2)</f>
        <v>0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104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51</v>
      </c>
      <c r="B63" s="219" t="s">
        <v>210</v>
      </c>
      <c r="C63" s="262" t="s">
        <v>211</v>
      </c>
      <c r="D63" s="221" t="s">
        <v>162</v>
      </c>
      <c r="E63" s="227">
        <v>1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0</v>
      </c>
      <c r="M63" s="230">
        <f>G63*(1+L63/100)</f>
        <v>0</v>
      </c>
      <c r="N63" s="222">
        <v>0</v>
      </c>
      <c r="O63" s="222">
        <f>ROUND(E63*N63,5)</f>
        <v>0</v>
      </c>
      <c r="P63" s="222">
        <v>0</v>
      </c>
      <c r="Q63" s="222">
        <f>ROUND(E63*P63,5)</f>
        <v>0</v>
      </c>
      <c r="R63" s="222"/>
      <c r="S63" s="222"/>
      <c r="T63" s="223">
        <v>0</v>
      </c>
      <c r="U63" s="222">
        <f>ROUND(E63*T63,2)</f>
        <v>0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104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52</v>
      </c>
      <c r="B64" s="219" t="s">
        <v>212</v>
      </c>
      <c r="C64" s="262" t="s">
        <v>213</v>
      </c>
      <c r="D64" s="221" t="s">
        <v>103</v>
      </c>
      <c r="E64" s="227">
        <v>201.55</v>
      </c>
      <c r="F64" s="229"/>
      <c r="G64" s="230">
        <f>ROUND(E64*F64,2)</f>
        <v>0</v>
      </c>
      <c r="H64" s="229"/>
      <c r="I64" s="230">
        <f>ROUND(E64*H64,2)</f>
        <v>0</v>
      </c>
      <c r="J64" s="229"/>
      <c r="K64" s="230">
        <f>ROUND(E64*J64,2)</f>
        <v>0</v>
      </c>
      <c r="L64" s="230">
        <v>0</v>
      </c>
      <c r="M64" s="230">
        <f>G64*(1+L64/100)</f>
        <v>0</v>
      </c>
      <c r="N64" s="222">
        <v>0</v>
      </c>
      <c r="O64" s="222">
        <f>ROUND(E64*N64,5)</f>
        <v>0</v>
      </c>
      <c r="P64" s="222">
        <v>0</v>
      </c>
      <c r="Q64" s="222">
        <f>ROUND(E64*P64,5)</f>
        <v>0</v>
      </c>
      <c r="R64" s="222"/>
      <c r="S64" s="222"/>
      <c r="T64" s="223">
        <v>0.21</v>
      </c>
      <c r="U64" s="222">
        <f>ROUND(E64*T64,2)</f>
        <v>42.33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104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>
        <v>53</v>
      </c>
      <c r="B65" s="219" t="s">
        <v>214</v>
      </c>
      <c r="C65" s="262" t="s">
        <v>215</v>
      </c>
      <c r="D65" s="221" t="s">
        <v>103</v>
      </c>
      <c r="E65" s="227">
        <v>201.55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0</v>
      </c>
      <c r="M65" s="230">
        <f>G65*(1+L65/100)</f>
        <v>0</v>
      </c>
      <c r="N65" s="222">
        <v>0</v>
      </c>
      <c r="O65" s="222">
        <f>ROUND(E65*N65,5)</f>
        <v>0</v>
      </c>
      <c r="P65" s="222">
        <v>0</v>
      </c>
      <c r="Q65" s="222">
        <f>ROUND(E65*P65,5)</f>
        <v>0</v>
      </c>
      <c r="R65" s="222"/>
      <c r="S65" s="222"/>
      <c r="T65" s="223">
        <v>4.3999999999999997E-2</v>
      </c>
      <c r="U65" s="222">
        <f>ROUND(E65*T65,2)</f>
        <v>8.8699999999999992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104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54</v>
      </c>
      <c r="B66" s="219" t="s">
        <v>216</v>
      </c>
      <c r="C66" s="262" t="s">
        <v>217</v>
      </c>
      <c r="D66" s="221" t="s">
        <v>218</v>
      </c>
      <c r="E66" s="227">
        <v>1</v>
      </c>
      <c r="F66" s="229"/>
      <c r="G66" s="230">
        <f>ROUND(E66*F66,2)</f>
        <v>0</v>
      </c>
      <c r="H66" s="229"/>
      <c r="I66" s="230">
        <f>ROUND(E66*H66,2)</f>
        <v>0</v>
      </c>
      <c r="J66" s="229"/>
      <c r="K66" s="230">
        <f>ROUND(E66*J66,2)</f>
        <v>0</v>
      </c>
      <c r="L66" s="230">
        <v>0</v>
      </c>
      <c r="M66" s="230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</v>
      </c>
      <c r="U66" s="222">
        <f>ROUND(E66*T66,2)</f>
        <v>0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104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55</v>
      </c>
      <c r="B67" s="219" t="s">
        <v>219</v>
      </c>
      <c r="C67" s="262" t="s">
        <v>220</v>
      </c>
      <c r="D67" s="221" t="s">
        <v>183</v>
      </c>
      <c r="E67" s="227">
        <v>2</v>
      </c>
      <c r="F67" s="229"/>
      <c r="G67" s="230">
        <f>ROUND(E67*F67,2)</f>
        <v>0</v>
      </c>
      <c r="H67" s="229"/>
      <c r="I67" s="230">
        <f>ROUND(E67*H67,2)</f>
        <v>0</v>
      </c>
      <c r="J67" s="229"/>
      <c r="K67" s="230">
        <f>ROUND(E67*J67,2)</f>
        <v>0</v>
      </c>
      <c r="L67" s="230">
        <v>0</v>
      </c>
      <c r="M67" s="230">
        <f>G67*(1+L67/100)</f>
        <v>0</v>
      </c>
      <c r="N67" s="222">
        <v>2.2000000000000001E-4</v>
      </c>
      <c r="O67" s="222">
        <f>ROUND(E67*N67,5)</f>
        <v>4.4000000000000002E-4</v>
      </c>
      <c r="P67" s="222">
        <v>0</v>
      </c>
      <c r="Q67" s="222">
        <f>ROUND(E67*P67,5)</f>
        <v>0</v>
      </c>
      <c r="R67" s="222"/>
      <c r="S67" s="222"/>
      <c r="T67" s="223">
        <v>1.554</v>
      </c>
      <c r="U67" s="222">
        <f>ROUND(E67*T67,2)</f>
        <v>3.11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104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 x14ac:dyDescent="0.2">
      <c r="A68" s="213">
        <v>56</v>
      </c>
      <c r="B68" s="219" t="s">
        <v>221</v>
      </c>
      <c r="C68" s="262" t="s">
        <v>222</v>
      </c>
      <c r="D68" s="221" t="s">
        <v>162</v>
      </c>
      <c r="E68" s="227">
        <v>2</v>
      </c>
      <c r="F68" s="229"/>
      <c r="G68" s="230">
        <f>ROUND(E68*F68,2)</f>
        <v>0</v>
      </c>
      <c r="H68" s="229"/>
      <c r="I68" s="230">
        <f>ROUND(E68*H68,2)</f>
        <v>0</v>
      </c>
      <c r="J68" s="229"/>
      <c r="K68" s="230">
        <f>ROUND(E68*J68,2)</f>
        <v>0</v>
      </c>
      <c r="L68" s="230">
        <v>0</v>
      </c>
      <c r="M68" s="230">
        <f>G68*(1+L68/100)</f>
        <v>0</v>
      </c>
      <c r="N68" s="222">
        <v>0</v>
      </c>
      <c r="O68" s="222">
        <f>ROUND(E68*N68,5)</f>
        <v>0</v>
      </c>
      <c r="P68" s="222">
        <v>0</v>
      </c>
      <c r="Q68" s="222">
        <f>ROUND(E68*P68,5)</f>
        <v>0</v>
      </c>
      <c r="R68" s="222"/>
      <c r="S68" s="222"/>
      <c r="T68" s="223">
        <v>0</v>
      </c>
      <c r="U68" s="222">
        <f>ROUND(E68*T68,2)</f>
        <v>0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104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>
        <v>57</v>
      </c>
      <c r="B69" s="219" t="s">
        <v>223</v>
      </c>
      <c r="C69" s="262" t="s">
        <v>224</v>
      </c>
      <c r="D69" s="221" t="s">
        <v>162</v>
      </c>
      <c r="E69" s="227">
        <v>1</v>
      </c>
      <c r="F69" s="229"/>
      <c r="G69" s="230">
        <f>ROUND(E69*F69,2)</f>
        <v>0</v>
      </c>
      <c r="H69" s="229"/>
      <c r="I69" s="230">
        <f>ROUND(E69*H69,2)</f>
        <v>0</v>
      </c>
      <c r="J69" s="229"/>
      <c r="K69" s="230">
        <f>ROUND(E69*J69,2)</f>
        <v>0</v>
      </c>
      <c r="L69" s="230">
        <v>0</v>
      </c>
      <c r="M69" s="230">
        <f>G69*(1+L69/100)</f>
        <v>0</v>
      </c>
      <c r="N69" s="222">
        <v>0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0</v>
      </c>
      <c r="U69" s="222">
        <f>ROUND(E69*T69,2)</f>
        <v>0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104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>
        <v>58</v>
      </c>
      <c r="B70" s="219" t="s">
        <v>225</v>
      </c>
      <c r="C70" s="262" t="s">
        <v>226</v>
      </c>
      <c r="D70" s="221" t="s">
        <v>162</v>
      </c>
      <c r="E70" s="227">
        <v>1</v>
      </c>
      <c r="F70" s="229"/>
      <c r="G70" s="230">
        <f>ROUND(E70*F70,2)</f>
        <v>0</v>
      </c>
      <c r="H70" s="229"/>
      <c r="I70" s="230">
        <f>ROUND(E70*H70,2)</f>
        <v>0</v>
      </c>
      <c r="J70" s="229"/>
      <c r="K70" s="230">
        <f>ROUND(E70*J70,2)</f>
        <v>0</v>
      </c>
      <c r="L70" s="230">
        <v>0</v>
      </c>
      <c r="M70" s="230">
        <f>G70*(1+L70/100)</f>
        <v>0</v>
      </c>
      <c r="N70" s="222">
        <v>0</v>
      </c>
      <c r="O70" s="222">
        <f>ROUND(E70*N70,5)</f>
        <v>0</v>
      </c>
      <c r="P70" s="222">
        <v>0</v>
      </c>
      <c r="Q70" s="222">
        <f>ROUND(E70*P70,5)</f>
        <v>0</v>
      </c>
      <c r="R70" s="222"/>
      <c r="S70" s="222"/>
      <c r="T70" s="223">
        <v>0</v>
      </c>
      <c r="U70" s="222">
        <f>ROUND(E70*T70,2)</f>
        <v>0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104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>
        <v>59</v>
      </c>
      <c r="B71" s="219" t="s">
        <v>227</v>
      </c>
      <c r="C71" s="262" t="s">
        <v>228</v>
      </c>
      <c r="D71" s="221" t="s">
        <v>183</v>
      </c>
      <c r="E71" s="227">
        <v>2</v>
      </c>
      <c r="F71" s="229"/>
      <c r="G71" s="230">
        <f>ROUND(E71*F71,2)</f>
        <v>0</v>
      </c>
      <c r="H71" s="229"/>
      <c r="I71" s="230">
        <f>ROUND(E71*H71,2)</f>
        <v>0</v>
      </c>
      <c r="J71" s="229"/>
      <c r="K71" s="230">
        <f>ROUND(E71*J71,2)</f>
        <v>0</v>
      </c>
      <c r="L71" s="230">
        <v>0</v>
      </c>
      <c r="M71" s="230">
        <f>G71*(1+L71/100)</f>
        <v>0</v>
      </c>
      <c r="N71" s="222">
        <v>0.12303</v>
      </c>
      <c r="O71" s="222">
        <f>ROUND(E71*N71,5)</f>
        <v>0.24606</v>
      </c>
      <c r="P71" s="222">
        <v>0</v>
      </c>
      <c r="Q71" s="222">
        <f>ROUND(E71*P71,5)</f>
        <v>0</v>
      </c>
      <c r="R71" s="222"/>
      <c r="S71" s="222"/>
      <c r="T71" s="223">
        <v>0.86299999999999999</v>
      </c>
      <c r="U71" s="222">
        <f>ROUND(E71*T71,2)</f>
        <v>1.73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104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>
        <v>60</v>
      </c>
      <c r="B72" s="219" t="s">
        <v>229</v>
      </c>
      <c r="C72" s="262" t="s">
        <v>230</v>
      </c>
      <c r="D72" s="221" t="s">
        <v>162</v>
      </c>
      <c r="E72" s="227">
        <v>1</v>
      </c>
      <c r="F72" s="229"/>
      <c r="G72" s="230">
        <f>ROUND(E72*F72,2)</f>
        <v>0</v>
      </c>
      <c r="H72" s="229"/>
      <c r="I72" s="230">
        <f>ROUND(E72*H72,2)</f>
        <v>0</v>
      </c>
      <c r="J72" s="229"/>
      <c r="K72" s="230">
        <f>ROUND(E72*J72,2)</f>
        <v>0</v>
      </c>
      <c r="L72" s="230">
        <v>0</v>
      </c>
      <c r="M72" s="230">
        <f>G72*(1+L72/100)</f>
        <v>0</v>
      </c>
      <c r="N72" s="222">
        <v>0</v>
      </c>
      <c r="O72" s="222">
        <f>ROUND(E72*N72,5)</f>
        <v>0</v>
      </c>
      <c r="P72" s="222">
        <v>0</v>
      </c>
      <c r="Q72" s="222">
        <f>ROUND(E72*P72,5)</f>
        <v>0</v>
      </c>
      <c r="R72" s="222"/>
      <c r="S72" s="222"/>
      <c r="T72" s="223">
        <v>0</v>
      </c>
      <c r="U72" s="222">
        <f>ROUND(E72*T72,2)</f>
        <v>0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104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>
        <v>61</v>
      </c>
      <c r="B73" s="219" t="s">
        <v>231</v>
      </c>
      <c r="C73" s="262" t="s">
        <v>232</v>
      </c>
      <c r="D73" s="221" t="s">
        <v>162</v>
      </c>
      <c r="E73" s="227">
        <v>1</v>
      </c>
      <c r="F73" s="229"/>
      <c r="G73" s="230">
        <f>ROUND(E73*F73,2)</f>
        <v>0</v>
      </c>
      <c r="H73" s="229"/>
      <c r="I73" s="230">
        <f>ROUND(E73*H73,2)</f>
        <v>0</v>
      </c>
      <c r="J73" s="229"/>
      <c r="K73" s="230">
        <f>ROUND(E73*J73,2)</f>
        <v>0</v>
      </c>
      <c r="L73" s="230">
        <v>0</v>
      </c>
      <c r="M73" s="230">
        <f>G73*(1+L73/100)</f>
        <v>0</v>
      </c>
      <c r="N73" s="222">
        <v>0</v>
      </c>
      <c r="O73" s="222">
        <f>ROUND(E73*N73,5)</f>
        <v>0</v>
      </c>
      <c r="P73" s="222">
        <v>0</v>
      </c>
      <c r="Q73" s="222">
        <f>ROUND(E73*P73,5)</f>
        <v>0</v>
      </c>
      <c r="R73" s="222"/>
      <c r="S73" s="222"/>
      <c r="T73" s="223">
        <v>0</v>
      </c>
      <c r="U73" s="222">
        <f>ROUND(E73*T73,2)</f>
        <v>0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104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>
        <v>62</v>
      </c>
      <c r="B74" s="219" t="s">
        <v>233</v>
      </c>
      <c r="C74" s="262" t="s">
        <v>234</v>
      </c>
      <c r="D74" s="221" t="s">
        <v>162</v>
      </c>
      <c r="E74" s="227">
        <v>2</v>
      </c>
      <c r="F74" s="229"/>
      <c r="G74" s="230">
        <f>ROUND(E74*F74,2)</f>
        <v>0</v>
      </c>
      <c r="H74" s="229"/>
      <c r="I74" s="230">
        <f>ROUND(E74*H74,2)</f>
        <v>0</v>
      </c>
      <c r="J74" s="229"/>
      <c r="K74" s="230">
        <f>ROUND(E74*J74,2)</f>
        <v>0</v>
      </c>
      <c r="L74" s="230">
        <v>0</v>
      </c>
      <c r="M74" s="230">
        <f>G74*(1+L74/100)</f>
        <v>0</v>
      </c>
      <c r="N74" s="222">
        <v>0</v>
      </c>
      <c r="O74" s="222">
        <f>ROUND(E74*N74,5)</f>
        <v>0</v>
      </c>
      <c r="P74" s="222">
        <v>0</v>
      </c>
      <c r="Q74" s="222">
        <f>ROUND(E74*P74,5)</f>
        <v>0</v>
      </c>
      <c r="R74" s="222"/>
      <c r="S74" s="222"/>
      <c r="T74" s="223">
        <v>0</v>
      </c>
      <c r="U74" s="222">
        <f>ROUND(E74*T74,2)</f>
        <v>0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104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x14ac:dyDescent="0.2">
      <c r="A75" s="214" t="s">
        <v>99</v>
      </c>
      <c r="B75" s="220" t="s">
        <v>66</v>
      </c>
      <c r="C75" s="263" t="s">
        <v>67</v>
      </c>
      <c r="D75" s="224"/>
      <c r="E75" s="228"/>
      <c r="F75" s="231"/>
      <c r="G75" s="231">
        <f>SUMIF(AE76:AE90,"&lt;&gt;NOR",G76:G90)</f>
        <v>0</v>
      </c>
      <c r="H75" s="231"/>
      <c r="I75" s="231">
        <f>SUM(I76:I90)</f>
        <v>0</v>
      </c>
      <c r="J75" s="231"/>
      <c r="K75" s="231">
        <f>SUM(K76:K90)</f>
        <v>0</v>
      </c>
      <c r="L75" s="231"/>
      <c r="M75" s="231">
        <f>SUM(M76:M90)</f>
        <v>0</v>
      </c>
      <c r="N75" s="225"/>
      <c r="O75" s="225">
        <f>SUM(O76:O90)</f>
        <v>0</v>
      </c>
      <c r="P75" s="225"/>
      <c r="Q75" s="225">
        <f>SUM(Q76:Q90)</f>
        <v>0</v>
      </c>
      <c r="R75" s="225"/>
      <c r="S75" s="225"/>
      <c r="T75" s="226"/>
      <c r="U75" s="225">
        <f>SUM(U76:U90)</f>
        <v>0</v>
      </c>
      <c r="AE75" t="s">
        <v>100</v>
      </c>
    </row>
    <row r="76" spans="1:60" outlineLevel="1" x14ac:dyDescent="0.2">
      <c r="A76" s="213">
        <v>63</v>
      </c>
      <c r="B76" s="219" t="s">
        <v>235</v>
      </c>
      <c r="C76" s="262" t="s">
        <v>236</v>
      </c>
      <c r="D76" s="221" t="s">
        <v>237</v>
      </c>
      <c r="E76" s="227">
        <v>8</v>
      </c>
      <c r="F76" s="229"/>
      <c r="G76" s="230">
        <f>ROUND(E76*F76,2)</f>
        <v>0</v>
      </c>
      <c r="H76" s="229"/>
      <c r="I76" s="230">
        <f>ROUND(E76*H76,2)</f>
        <v>0</v>
      </c>
      <c r="J76" s="229"/>
      <c r="K76" s="230">
        <f>ROUND(E76*J76,2)</f>
        <v>0</v>
      </c>
      <c r="L76" s="230">
        <v>0</v>
      </c>
      <c r="M76" s="230">
        <f>G76*(1+L76/100)</f>
        <v>0</v>
      </c>
      <c r="N76" s="222">
        <v>0</v>
      </c>
      <c r="O76" s="222">
        <f>ROUND(E76*N76,5)</f>
        <v>0</v>
      </c>
      <c r="P76" s="222">
        <v>0</v>
      </c>
      <c r="Q76" s="222">
        <f>ROUND(E76*P76,5)</f>
        <v>0</v>
      </c>
      <c r="R76" s="222"/>
      <c r="S76" s="222"/>
      <c r="T76" s="223">
        <v>0</v>
      </c>
      <c r="U76" s="222">
        <f>ROUND(E76*T76,2)</f>
        <v>0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104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>
        <v>64</v>
      </c>
      <c r="B77" s="219" t="s">
        <v>238</v>
      </c>
      <c r="C77" s="262" t="s">
        <v>239</v>
      </c>
      <c r="D77" s="221" t="s">
        <v>237</v>
      </c>
      <c r="E77" s="227">
        <v>8</v>
      </c>
      <c r="F77" s="229"/>
      <c r="G77" s="230">
        <f>ROUND(E77*F77,2)</f>
        <v>0</v>
      </c>
      <c r="H77" s="229"/>
      <c r="I77" s="230">
        <f>ROUND(E77*H77,2)</f>
        <v>0</v>
      </c>
      <c r="J77" s="229"/>
      <c r="K77" s="230">
        <f>ROUND(E77*J77,2)</f>
        <v>0</v>
      </c>
      <c r="L77" s="230">
        <v>0</v>
      </c>
      <c r="M77" s="230">
        <f>G77*(1+L77/100)</f>
        <v>0</v>
      </c>
      <c r="N77" s="222">
        <v>0</v>
      </c>
      <c r="O77" s="222">
        <f>ROUND(E77*N77,5)</f>
        <v>0</v>
      </c>
      <c r="P77" s="222">
        <v>0</v>
      </c>
      <c r="Q77" s="222">
        <f>ROUND(E77*P77,5)</f>
        <v>0</v>
      </c>
      <c r="R77" s="222"/>
      <c r="S77" s="222"/>
      <c r="T77" s="223">
        <v>0</v>
      </c>
      <c r="U77" s="222">
        <f>ROUND(E77*T77,2)</f>
        <v>0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104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2.5" outlineLevel="1" x14ac:dyDescent="0.2">
      <c r="A78" s="213">
        <v>65</v>
      </c>
      <c r="B78" s="219" t="s">
        <v>240</v>
      </c>
      <c r="C78" s="262" t="s">
        <v>241</v>
      </c>
      <c r="D78" s="221" t="s">
        <v>157</v>
      </c>
      <c r="E78" s="227">
        <v>201.55</v>
      </c>
      <c r="F78" s="229"/>
      <c r="G78" s="230">
        <f>ROUND(E78*F78,2)</f>
        <v>0</v>
      </c>
      <c r="H78" s="229"/>
      <c r="I78" s="230">
        <f>ROUND(E78*H78,2)</f>
        <v>0</v>
      </c>
      <c r="J78" s="229"/>
      <c r="K78" s="230">
        <f>ROUND(E78*J78,2)</f>
        <v>0</v>
      </c>
      <c r="L78" s="230">
        <v>0</v>
      </c>
      <c r="M78" s="230">
        <f>G78*(1+L78/100)</f>
        <v>0</v>
      </c>
      <c r="N78" s="222">
        <v>0</v>
      </c>
      <c r="O78" s="222">
        <f>ROUND(E78*N78,5)</f>
        <v>0</v>
      </c>
      <c r="P78" s="222">
        <v>0</v>
      </c>
      <c r="Q78" s="222">
        <f>ROUND(E78*P78,5)</f>
        <v>0</v>
      </c>
      <c r="R78" s="222"/>
      <c r="S78" s="222"/>
      <c r="T78" s="223">
        <v>0</v>
      </c>
      <c r="U78" s="222">
        <f>ROUND(E78*T78,2)</f>
        <v>0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104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2.5" outlineLevel="1" x14ac:dyDescent="0.2">
      <c r="A79" s="213">
        <v>66</v>
      </c>
      <c r="B79" s="219" t="s">
        <v>242</v>
      </c>
      <c r="C79" s="262" t="s">
        <v>243</v>
      </c>
      <c r="D79" s="221" t="s">
        <v>218</v>
      </c>
      <c r="E79" s="227">
        <v>1</v>
      </c>
      <c r="F79" s="229"/>
      <c r="G79" s="230">
        <f>ROUND(E79*F79,2)</f>
        <v>0</v>
      </c>
      <c r="H79" s="229"/>
      <c r="I79" s="230">
        <f>ROUND(E79*H79,2)</f>
        <v>0</v>
      </c>
      <c r="J79" s="229"/>
      <c r="K79" s="230">
        <f>ROUND(E79*J79,2)</f>
        <v>0</v>
      </c>
      <c r="L79" s="230">
        <v>0</v>
      </c>
      <c r="M79" s="230">
        <f>G79*(1+L79/100)</f>
        <v>0</v>
      </c>
      <c r="N79" s="222">
        <v>0</v>
      </c>
      <c r="O79" s="222">
        <f>ROUND(E79*N79,5)</f>
        <v>0</v>
      </c>
      <c r="P79" s="222">
        <v>0</v>
      </c>
      <c r="Q79" s="222">
        <f>ROUND(E79*P79,5)</f>
        <v>0</v>
      </c>
      <c r="R79" s="222"/>
      <c r="S79" s="222"/>
      <c r="T79" s="223">
        <v>0</v>
      </c>
      <c r="U79" s="222">
        <f>ROUND(E79*T79,2)</f>
        <v>0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104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>
        <v>67</v>
      </c>
      <c r="B80" s="219" t="s">
        <v>244</v>
      </c>
      <c r="C80" s="262" t="s">
        <v>245</v>
      </c>
      <c r="D80" s="221" t="s">
        <v>218</v>
      </c>
      <c r="E80" s="227">
        <v>1</v>
      </c>
      <c r="F80" s="229"/>
      <c r="G80" s="230">
        <f>ROUND(E80*F80,2)</f>
        <v>0</v>
      </c>
      <c r="H80" s="229"/>
      <c r="I80" s="230">
        <f>ROUND(E80*H80,2)</f>
        <v>0</v>
      </c>
      <c r="J80" s="229"/>
      <c r="K80" s="230">
        <f>ROUND(E80*J80,2)</f>
        <v>0</v>
      </c>
      <c r="L80" s="230">
        <v>0</v>
      </c>
      <c r="M80" s="230">
        <f>G80*(1+L80/100)</f>
        <v>0</v>
      </c>
      <c r="N80" s="222">
        <v>0</v>
      </c>
      <c r="O80" s="222">
        <f>ROUND(E80*N80,5)</f>
        <v>0</v>
      </c>
      <c r="P80" s="222">
        <v>0</v>
      </c>
      <c r="Q80" s="222">
        <f>ROUND(E80*P80,5)</f>
        <v>0</v>
      </c>
      <c r="R80" s="222"/>
      <c r="S80" s="222"/>
      <c r="T80" s="223">
        <v>0</v>
      </c>
      <c r="U80" s="222">
        <f>ROUND(E80*T80,2)</f>
        <v>0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104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13">
        <v>68</v>
      </c>
      <c r="B81" s="219" t="s">
        <v>246</v>
      </c>
      <c r="C81" s="262" t="s">
        <v>247</v>
      </c>
      <c r="D81" s="221" t="s">
        <v>218</v>
      </c>
      <c r="E81" s="227">
        <v>1</v>
      </c>
      <c r="F81" s="229"/>
      <c r="G81" s="230">
        <f>ROUND(E81*F81,2)</f>
        <v>0</v>
      </c>
      <c r="H81" s="229"/>
      <c r="I81" s="230">
        <f>ROUND(E81*H81,2)</f>
        <v>0</v>
      </c>
      <c r="J81" s="229"/>
      <c r="K81" s="230">
        <f>ROUND(E81*J81,2)</f>
        <v>0</v>
      </c>
      <c r="L81" s="230">
        <v>0</v>
      </c>
      <c r="M81" s="230">
        <f>G81*(1+L81/100)</f>
        <v>0</v>
      </c>
      <c r="N81" s="222">
        <v>0</v>
      </c>
      <c r="O81" s="222">
        <f>ROUND(E81*N81,5)</f>
        <v>0</v>
      </c>
      <c r="P81" s="222">
        <v>0</v>
      </c>
      <c r="Q81" s="222">
        <f>ROUND(E81*P81,5)</f>
        <v>0</v>
      </c>
      <c r="R81" s="222"/>
      <c r="S81" s="222"/>
      <c r="T81" s="223">
        <v>0</v>
      </c>
      <c r="U81" s="222">
        <f>ROUND(E81*T81,2)</f>
        <v>0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104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>
        <v>69</v>
      </c>
      <c r="B82" s="219" t="s">
        <v>248</v>
      </c>
      <c r="C82" s="262" t="s">
        <v>249</v>
      </c>
      <c r="D82" s="221" t="s">
        <v>218</v>
      </c>
      <c r="E82" s="227">
        <v>1</v>
      </c>
      <c r="F82" s="229"/>
      <c r="G82" s="230">
        <f>ROUND(E82*F82,2)</f>
        <v>0</v>
      </c>
      <c r="H82" s="229"/>
      <c r="I82" s="230">
        <f>ROUND(E82*H82,2)</f>
        <v>0</v>
      </c>
      <c r="J82" s="229"/>
      <c r="K82" s="230">
        <f>ROUND(E82*J82,2)</f>
        <v>0</v>
      </c>
      <c r="L82" s="230">
        <v>0</v>
      </c>
      <c r="M82" s="230">
        <f>G82*(1+L82/100)</f>
        <v>0</v>
      </c>
      <c r="N82" s="222">
        <v>0</v>
      </c>
      <c r="O82" s="222">
        <f>ROUND(E82*N82,5)</f>
        <v>0</v>
      </c>
      <c r="P82" s="222">
        <v>0</v>
      </c>
      <c r="Q82" s="222">
        <f>ROUND(E82*P82,5)</f>
        <v>0</v>
      </c>
      <c r="R82" s="222"/>
      <c r="S82" s="222"/>
      <c r="T82" s="223">
        <v>0</v>
      </c>
      <c r="U82" s="222">
        <f>ROUND(E82*T82,2)</f>
        <v>0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104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13">
        <v>70</v>
      </c>
      <c r="B83" s="219" t="s">
        <v>250</v>
      </c>
      <c r="C83" s="262" t="s">
        <v>251</v>
      </c>
      <c r="D83" s="221" t="s">
        <v>218</v>
      </c>
      <c r="E83" s="227">
        <v>1</v>
      </c>
      <c r="F83" s="229"/>
      <c r="G83" s="230">
        <f>ROUND(E83*F83,2)</f>
        <v>0</v>
      </c>
      <c r="H83" s="229"/>
      <c r="I83" s="230">
        <f>ROUND(E83*H83,2)</f>
        <v>0</v>
      </c>
      <c r="J83" s="229"/>
      <c r="K83" s="230">
        <f>ROUND(E83*J83,2)</f>
        <v>0</v>
      </c>
      <c r="L83" s="230">
        <v>0</v>
      </c>
      <c r="M83" s="230">
        <f>G83*(1+L83/100)</f>
        <v>0</v>
      </c>
      <c r="N83" s="222">
        <v>0</v>
      </c>
      <c r="O83" s="222">
        <f>ROUND(E83*N83,5)</f>
        <v>0</v>
      </c>
      <c r="P83" s="222">
        <v>0</v>
      </c>
      <c r="Q83" s="222">
        <f>ROUND(E83*P83,5)</f>
        <v>0</v>
      </c>
      <c r="R83" s="222"/>
      <c r="S83" s="222"/>
      <c r="T83" s="223">
        <v>0</v>
      </c>
      <c r="U83" s="222">
        <f>ROUND(E83*T83,2)</f>
        <v>0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104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13">
        <v>71</v>
      </c>
      <c r="B84" s="219" t="s">
        <v>252</v>
      </c>
      <c r="C84" s="262" t="s">
        <v>253</v>
      </c>
      <c r="D84" s="221" t="s">
        <v>218</v>
      </c>
      <c r="E84" s="227">
        <v>1</v>
      </c>
      <c r="F84" s="229"/>
      <c r="G84" s="230">
        <f>ROUND(E84*F84,2)</f>
        <v>0</v>
      </c>
      <c r="H84" s="229"/>
      <c r="I84" s="230">
        <f>ROUND(E84*H84,2)</f>
        <v>0</v>
      </c>
      <c r="J84" s="229"/>
      <c r="K84" s="230">
        <f>ROUND(E84*J84,2)</f>
        <v>0</v>
      </c>
      <c r="L84" s="230">
        <v>0</v>
      </c>
      <c r="M84" s="230">
        <f>G84*(1+L84/100)</f>
        <v>0</v>
      </c>
      <c r="N84" s="222">
        <v>0</v>
      </c>
      <c r="O84" s="222">
        <f>ROUND(E84*N84,5)</f>
        <v>0</v>
      </c>
      <c r="P84" s="222">
        <v>0</v>
      </c>
      <c r="Q84" s="222">
        <f>ROUND(E84*P84,5)</f>
        <v>0</v>
      </c>
      <c r="R84" s="222"/>
      <c r="S84" s="222"/>
      <c r="T84" s="223">
        <v>0</v>
      </c>
      <c r="U84" s="222">
        <f>ROUND(E84*T84,2)</f>
        <v>0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104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>
        <v>72</v>
      </c>
      <c r="B85" s="219" t="s">
        <v>254</v>
      </c>
      <c r="C85" s="262" t="s">
        <v>255</v>
      </c>
      <c r="D85" s="221" t="s">
        <v>218</v>
      </c>
      <c r="E85" s="227">
        <v>1</v>
      </c>
      <c r="F85" s="229"/>
      <c r="G85" s="230">
        <f>ROUND(E85*F85,2)</f>
        <v>0</v>
      </c>
      <c r="H85" s="229"/>
      <c r="I85" s="230">
        <f>ROUND(E85*H85,2)</f>
        <v>0</v>
      </c>
      <c r="J85" s="229"/>
      <c r="K85" s="230">
        <f>ROUND(E85*J85,2)</f>
        <v>0</v>
      </c>
      <c r="L85" s="230">
        <v>0</v>
      </c>
      <c r="M85" s="230">
        <f>G85*(1+L85/100)</f>
        <v>0</v>
      </c>
      <c r="N85" s="222">
        <v>0</v>
      </c>
      <c r="O85" s="222">
        <f>ROUND(E85*N85,5)</f>
        <v>0</v>
      </c>
      <c r="P85" s="222">
        <v>0</v>
      </c>
      <c r="Q85" s="222">
        <f>ROUND(E85*P85,5)</f>
        <v>0</v>
      </c>
      <c r="R85" s="222"/>
      <c r="S85" s="222"/>
      <c r="T85" s="223">
        <v>0</v>
      </c>
      <c r="U85" s="222">
        <f>ROUND(E85*T85,2)</f>
        <v>0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104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>
        <v>73</v>
      </c>
      <c r="B86" s="219" t="s">
        <v>256</v>
      </c>
      <c r="C86" s="262" t="s">
        <v>257</v>
      </c>
      <c r="D86" s="221" t="s">
        <v>218</v>
      </c>
      <c r="E86" s="227">
        <v>1</v>
      </c>
      <c r="F86" s="229"/>
      <c r="G86" s="230">
        <f>ROUND(E86*F86,2)</f>
        <v>0</v>
      </c>
      <c r="H86" s="229"/>
      <c r="I86" s="230">
        <f>ROUND(E86*H86,2)</f>
        <v>0</v>
      </c>
      <c r="J86" s="229"/>
      <c r="K86" s="230">
        <f>ROUND(E86*J86,2)</f>
        <v>0</v>
      </c>
      <c r="L86" s="230">
        <v>0</v>
      </c>
      <c r="M86" s="230">
        <f>G86*(1+L86/100)</f>
        <v>0</v>
      </c>
      <c r="N86" s="222">
        <v>0</v>
      </c>
      <c r="O86" s="222">
        <f>ROUND(E86*N86,5)</f>
        <v>0</v>
      </c>
      <c r="P86" s="222">
        <v>0</v>
      </c>
      <c r="Q86" s="222">
        <f>ROUND(E86*P86,5)</f>
        <v>0</v>
      </c>
      <c r="R86" s="222"/>
      <c r="S86" s="222"/>
      <c r="T86" s="223">
        <v>0</v>
      </c>
      <c r="U86" s="222">
        <f>ROUND(E86*T86,2)</f>
        <v>0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104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3">
        <v>74</v>
      </c>
      <c r="B87" s="219" t="s">
        <v>258</v>
      </c>
      <c r="C87" s="262" t="s">
        <v>259</v>
      </c>
      <c r="D87" s="221" t="s">
        <v>218</v>
      </c>
      <c r="E87" s="227">
        <v>1</v>
      </c>
      <c r="F87" s="229"/>
      <c r="G87" s="230">
        <f>ROUND(E87*F87,2)</f>
        <v>0</v>
      </c>
      <c r="H87" s="229"/>
      <c r="I87" s="230">
        <f>ROUND(E87*H87,2)</f>
        <v>0</v>
      </c>
      <c r="J87" s="229"/>
      <c r="K87" s="230">
        <f>ROUND(E87*J87,2)</f>
        <v>0</v>
      </c>
      <c r="L87" s="230">
        <v>0</v>
      </c>
      <c r="M87" s="230">
        <f>G87*(1+L87/100)</f>
        <v>0</v>
      </c>
      <c r="N87" s="222">
        <v>0</v>
      </c>
      <c r="O87" s="222">
        <f>ROUND(E87*N87,5)</f>
        <v>0</v>
      </c>
      <c r="P87" s="222">
        <v>0</v>
      </c>
      <c r="Q87" s="222">
        <f>ROUND(E87*P87,5)</f>
        <v>0</v>
      </c>
      <c r="R87" s="222"/>
      <c r="S87" s="222"/>
      <c r="T87" s="223">
        <v>0</v>
      </c>
      <c r="U87" s="222">
        <f>ROUND(E87*T87,2)</f>
        <v>0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104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>
        <v>75</v>
      </c>
      <c r="B88" s="219" t="s">
        <v>260</v>
      </c>
      <c r="C88" s="262" t="s">
        <v>261</v>
      </c>
      <c r="D88" s="221" t="s">
        <v>218</v>
      </c>
      <c r="E88" s="227">
        <v>1</v>
      </c>
      <c r="F88" s="229"/>
      <c r="G88" s="230">
        <f>ROUND(E88*F88,2)</f>
        <v>0</v>
      </c>
      <c r="H88" s="229"/>
      <c r="I88" s="230">
        <f>ROUND(E88*H88,2)</f>
        <v>0</v>
      </c>
      <c r="J88" s="229"/>
      <c r="K88" s="230">
        <f>ROUND(E88*J88,2)</f>
        <v>0</v>
      </c>
      <c r="L88" s="230">
        <v>0</v>
      </c>
      <c r="M88" s="230">
        <f>G88*(1+L88/100)</f>
        <v>0</v>
      </c>
      <c r="N88" s="222">
        <v>0</v>
      </c>
      <c r="O88" s="222">
        <f>ROUND(E88*N88,5)</f>
        <v>0</v>
      </c>
      <c r="P88" s="222">
        <v>0</v>
      </c>
      <c r="Q88" s="222">
        <f>ROUND(E88*P88,5)</f>
        <v>0</v>
      </c>
      <c r="R88" s="222"/>
      <c r="S88" s="222"/>
      <c r="T88" s="223">
        <v>0</v>
      </c>
      <c r="U88" s="222">
        <f>ROUND(E88*T88,2)</f>
        <v>0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104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>
        <v>76</v>
      </c>
      <c r="B89" s="219" t="s">
        <v>262</v>
      </c>
      <c r="C89" s="262" t="s">
        <v>263</v>
      </c>
      <c r="D89" s="221" t="s">
        <v>218</v>
      </c>
      <c r="E89" s="227">
        <v>1</v>
      </c>
      <c r="F89" s="229"/>
      <c r="G89" s="230">
        <f>ROUND(E89*F89,2)</f>
        <v>0</v>
      </c>
      <c r="H89" s="229"/>
      <c r="I89" s="230">
        <f>ROUND(E89*H89,2)</f>
        <v>0</v>
      </c>
      <c r="J89" s="229"/>
      <c r="K89" s="230">
        <f>ROUND(E89*J89,2)</f>
        <v>0</v>
      </c>
      <c r="L89" s="230">
        <v>0</v>
      </c>
      <c r="M89" s="230">
        <f>G89*(1+L89/100)</f>
        <v>0</v>
      </c>
      <c r="N89" s="222">
        <v>0</v>
      </c>
      <c r="O89" s="222">
        <f>ROUND(E89*N89,5)</f>
        <v>0</v>
      </c>
      <c r="P89" s="222">
        <v>0</v>
      </c>
      <c r="Q89" s="222">
        <f>ROUND(E89*P89,5)</f>
        <v>0</v>
      </c>
      <c r="R89" s="222"/>
      <c r="S89" s="222"/>
      <c r="T89" s="223">
        <v>0</v>
      </c>
      <c r="U89" s="222">
        <f>ROUND(E89*T89,2)</f>
        <v>0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104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>
        <v>77</v>
      </c>
      <c r="B90" s="219" t="s">
        <v>264</v>
      </c>
      <c r="C90" s="262" t="s">
        <v>265</v>
      </c>
      <c r="D90" s="221" t="s">
        <v>218</v>
      </c>
      <c r="E90" s="227">
        <v>1</v>
      </c>
      <c r="F90" s="229"/>
      <c r="G90" s="230">
        <f>ROUND(E90*F90,2)</f>
        <v>0</v>
      </c>
      <c r="H90" s="229"/>
      <c r="I90" s="230">
        <f>ROUND(E90*H90,2)</f>
        <v>0</v>
      </c>
      <c r="J90" s="229"/>
      <c r="K90" s="230">
        <f>ROUND(E90*J90,2)</f>
        <v>0</v>
      </c>
      <c r="L90" s="230">
        <v>0</v>
      </c>
      <c r="M90" s="230">
        <f>G90*(1+L90/100)</f>
        <v>0</v>
      </c>
      <c r="N90" s="222">
        <v>0</v>
      </c>
      <c r="O90" s="222">
        <f>ROUND(E90*N90,5)</f>
        <v>0</v>
      </c>
      <c r="P90" s="222">
        <v>0</v>
      </c>
      <c r="Q90" s="222">
        <f>ROUND(E90*P90,5)</f>
        <v>0</v>
      </c>
      <c r="R90" s="222"/>
      <c r="S90" s="222"/>
      <c r="T90" s="223">
        <v>0</v>
      </c>
      <c r="U90" s="222">
        <f>ROUND(E90*T90,2)</f>
        <v>0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104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x14ac:dyDescent="0.2">
      <c r="A91" s="214" t="s">
        <v>99</v>
      </c>
      <c r="B91" s="220" t="s">
        <v>68</v>
      </c>
      <c r="C91" s="263" t="s">
        <v>69</v>
      </c>
      <c r="D91" s="224"/>
      <c r="E91" s="228"/>
      <c r="F91" s="231"/>
      <c r="G91" s="231">
        <f>SUMIF(AE92:AE95,"&lt;&gt;NOR",G92:G95)</f>
        <v>0</v>
      </c>
      <c r="H91" s="231"/>
      <c r="I91" s="231">
        <f>SUM(I92:I95)</f>
        <v>0</v>
      </c>
      <c r="J91" s="231"/>
      <c r="K91" s="231">
        <f>SUM(K92:K95)</f>
        <v>0</v>
      </c>
      <c r="L91" s="231"/>
      <c r="M91" s="231">
        <f>SUM(M92:M95)</f>
        <v>0</v>
      </c>
      <c r="N91" s="225"/>
      <c r="O91" s="225">
        <f>SUM(O92:O95)</f>
        <v>0</v>
      </c>
      <c r="P91" s="225"/>
      <c r="Q91" s="225">
        <f>SUM(Q92:Q95)</f>
        <v>0</v>
      </c>
      <c r="R91" s="225"/>
      <c r="S91" s="225"/>
      <c r="T91" s="226"/>
      <c r="U91" s="225">
        <f>SUM(U92:U95)</f>
        <v>2.17</v>
      </c>
      <c r="AE91" t="s">
        <v>100</v>
      </c>
    </row>
    <row r="92" spans="1:60" outlineLevel="1" x14ac:dyDescent="0.2">
      <c r="A92" s="213">
        <v>78</v>
      </c>
      <c r="B92" s="219" t="s">
        <v>266</v>
      </c>
      <c r="C92" s="262" t="s">
        <v>267</v>
      </c>
      <c r="D92" s="221" t="s">
        <v>126</v>
      </c>
      <c r="E92" s="227">
        <v>15.4</v>
      </c>
      <c r="F92" s="229"/>
      <c r="G92" s="230">
        <f>ROUND(E92*F92,2)</f>
        <v>0</v>
      </c>
      <c r="H92" s="229"/>
      <c r="I92" s="230">
        <f>ROUND(E92*H92,2)</f>
        <v>0</v>
      </c>
      <c r="J92" s="229"/>
      <c r="K92" s="230">
        <f>ROUND(E92*J92,2)</f>
        <v>0</v>
      </c>
      <c r="L92" s="230">
        <v>0</v>
      </c>
      <c r="M92" s="230">
        <f>G92*(1+L92/100)</f>
        <v>0</v>
      </c>
      <c r="N92" s="222">
        <v>0</v>
      </c>
      <c r="O92" s="222">
        <f>ROUND(E92*N92,5)</f>
        <v>0</v>
      </c>
      <c r="P92" s="222">
        <v>0</v>
      </c>
      <c r="Q92" s="222">
        <f>ROUND(E92*P92,5)</f>
        <v>0</v>
      </c>
      <c r="R92" s="222"/>
      <c r="S92" s="222"/>
      <c r="T92" s="223">
        <v>9.9000000000000005E-2</v>
      </c>
      <c r="U92" s="222">
        <f>ROUND(E92*T92,2)</f>
        <v>1.52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104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3">
        <v>79</v>
      </c>
      <c r="B93" s="219" t="s">
        <v>268</v>
      </c>
      <c r="C93" s="262" t="s">
        <v>269</v>
      </c>
      <c r="D93" s="221" t="s">
        <v>126</v>
      </c>
      <c r="E93" s="227">
        <v>15.4</v>
      </c>
      <c r="F93" s="229"/>
      <c r="G93" s="230">
        <f>ROUND(E93*F93,2)</f>
        <v>0</v>
      </c>
      <c r="H93" s="229"/>
      <c r="I93" s="230">
        <f>ROUND(E93*H93,2)</f>
        <v>0</v>
      </c>
      <c r="J93" s="229"/>
      <c r="K93" s="230">
        <f>ROUND(E93*J93,2)</f>
        <v>0</v>
      </c>
      <c r="L93" s="230">
        <v>0</v>
      </c>
      <c r="M93" s="230">
        <f>G93*(1+L93/100)</f>
        <v>0</v>
      </c>
      <c r="N93" s="222">
        <v>0</v>
      </c>
      <c r="O93" s="222">
        <f>ROUND(E93*N93,5)</f>
        <v>0</v>
      </c>
      <c r="P93" s="222">
        <v>0</v>
      </c>
      <c r="Q93" s="222">
        <f>ROUND(E93*P93,5)</f>
        <v>0</v>
      </c>
      <c r="R93" s="222"/>
      <c r="S93" s="222"/>
      <c r="T93" s="223">
        <v>4.2000000000000003E-2</v>
      </c>
      <c r="U93" s="222">
        <f>ROUND(E93*T93,2)</f>
        <v>0.65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104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>
        <v>80</v>
      </c>
      <c r="B94" s="219" t="s">
        <v>270</v>
      </c>
      <c r="C94" s="262" t="s">
        <v>271</v>
      </c>
      <c r="D94" s="221" t="s">
        <v>126</v>
      </c>
      <c r="E94" s="227">
        <v>292.60000000000002</v>
      </c>
      <c r="F94" s="229"/>
      <c r="G94" s="230">
        <f>ROUND(E94*F94,2)</f>
        <v>0</v>
      </c>
      <c r="H94" s="229"/>
      <c r="I94" s="230">
        <f>ROUND(E94*H94,2)</f>
        <v>0</v>
      </c>
      <c r="J94" s="229"/>
      <c r="K94" s="230">
        <f>ROUND(E94*J94,2)</f>
        <v>0</v>
      </c>
      <c r="L94" s="230">
        <v>0</v>
      </c>
      <c r="M94" s="230">
        <f>G94*(1+L94/100)</f>
        <v>0</v>
      </c>
      <c r="N94" s="222">
        <v>0</v>
      </c>
      <c r="O94" s="222">
        <f>ROUND(E94*N94,5)</f>
        <v>0</v>
      </c>
      <c r="P94" s="222">
        <v>0</v>
      </c>
      <c r="Q94" s="222">
        <f>ROUND(E94*P94,5)</f>
        <v>0</v>
      </c>
      <c r="R94" s="222"/>
      <c r="S94" s="222"/>
      <c r="T94" s="223">
        <v>0</v>
      </c>
      <c r="U94" s="222">
        <f>ROUND(E94*T94,2)</f>
        <v>0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104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>
        <v>81</v>
      </c>
      <c r="B95" s="219" t="s">
        <v>272</v>
      </c>
      <c r="C95" s="262" t="s">
        <v>273</v>
      </c>
      <c r="D95" s="221" t="s">
        <v>126</v>
      </c>
      <c r="E95" s="227">
        <v>15.4</v>
      </c>
      <c r="F95" s="229"/>
      <c r="G95" s="230">
        <f>ROUND(E95*F95,2)</f>
        <v>0</v>
      </c>
      <c r="H95" s="229"/>
      <c r="I95" s="230">
        <f>ROUND(E95*H95,2)</f>
        <v>0</v>
      </c>
      <c r="J95" s="229"/>
      <c r="K95" s="230">
        <f>ROUND(E95*J95,2)</f>
        <v>0</v>
      </c>
      <c r="L95" s="230">
        <v>0</v>
      </c>
      <c r="M95" s="230">
        <f>G95*(1+L95/100)</f>
        <v>0</v>
      </c>
      <c r="N95" s="222">
        <v>0</v>
      </c>
      <c r="O95" s="222">
        <f>ROUND(E95*N95,5)</f>
        <v>0</v>
      </c>
      <c r="P95" s="222">
        <v>0</v>
      </c>
      <c r="Q95" s="222">
        <f>ROUND(E95*P95,5)</f>
        <v>0</v>
      </c>
      <c r="R95" s="222"/>
      <c r="S95" s="222"/>
      <c r="T95" s="223">
        <v>0</v>
      </c>
      <c r="U95" s="222">
        <f>ROUND(E95*T95,2)</f>
        <v>0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104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x14ac:dyDescent="0.2">
      <c r="A96" s="214" t="s">
        <v>99</v>
      </c>
      <c r="B96" s="220" t="s">
        <v>70</v>
      </c>
      <c r="C96" s="263" t="s">
        <v>71</v>
      </c>
      <c r="D96" s="224"/>
      <c r="E96" s="228"/>
      <c r="F96" s="231"/>
      <c r="G96" s="231">
        <f>SUMIF(AE97:AE98,"&lt;&gt;NOR",G97:G98)</f>
        <v>0</v>
      </c>
      <c r="H96" s="231"/>
      <c r="I96" s="231">
        <f>SUM(I97:I98)</f>
        <v>0</v>
      </c>
      <c r="J96" s="231"/>
      <c r="K96" s="231">
        <f>SUM(K97:K98)</f>
        <v>0</v>
      </c>
      <c r="L96" s="231"/>
      <c r="M96" s="231">
        <f>SUM(M97:M98)</f>
        <v>0</v>
      </c>
      <c r="N96" s="225"/>
      <c r="O96" s="225">
        <f>SUM(O97:O98)</f>
        <v>0</v>
      </c>
      <c r="P96" s="225"/>
      <c r="Q96" s="225">
        <f>SUM(Q97:Q98)</f>
        <v>0</v>
      </c>
      <c r="R96" s="225"/>
      <c r="S96" s="225"/>
      <c r="T96" s="226"/>
      <c r="U96" s="225">
        <f>SUM(U97:U98)</f>
        <v>0</v>
      </c>
      <c r="AE96" t="s">
        <v>100</v>
      </c>
    </row>
    <row r="97" spans="1:60" outlineLevel="1" x14ac:dyDescent="0.2">
      <c r="A97" s="213">
        <v>82</v>
      </c>
      <c r="B97" s="219" t="s">
        <v>274</v>
      </c>
      <c r="C97" s="262" t="s">
        <v>275</v>
      </c>
      <c r="D97" s="221" t="s">
        <v>218</v>
      </c>
      <c r="E97" s="227">
        <v>1</v>
      </c>
      <c r="F97" s="229"/>
      <c r="G97" s="230">
        <f>ROUND(E97*F97,2)</f>
        <v>0</v>
      </c>
      <c r="H97" s="229"/>
      <c r="I97" s="230">
        <f>ROUND(E97*H97,2)</f>
        <v>0</v>
      </c>
      <c r="J97" s="229"/>
      <c r="K97" s="230">
        <f>ROUND(E97*J97,2)</f>
        <v>0</v>
      </c>
      <c r="L97" s="230">
        <v>0</v>
      </c>
      <c r="M97" s="230">
        <f>G97*(1+L97/100)</f>
        <v>0</v>
      </c>
      <c r="N97" s="222">
        <v>0</v>
      </c>
      <c r="O97" s="222">
        <f>ROUND(E97*N97,5)</f>
        <v>0</v>
      </c>
      <c r="P97" s="222">
        <v>0</v>
      </c>
      <c r="Q97" s="222">
        <f>ROUND(E97*P97,5)</f>
        <v>0</v>
      </c>
      <c r="R97" s="222"/>
      <c r="S97" s="222"/>
      <c r="T97" s="223">
        <v>0</v>
      </c>
      <c r="U97" s="222">
        <f>ROUND(E97*T97,2)</f>
        <v>0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104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40">
        <v>83</v>
      </c>
      <c r="B98" s="241" t="s">
        <v>276</v>
      </c>
      <c r="C98" s="264" t="s">
        <v>277</v>
      </c>
      <c r="D98" s="242" t="s">
        <v>218</v>
      </c>
      <c r="E98" s="243">
        <v>1</v>
      </c>
      <c r="F98" s="244"/>
      <c r="G98" s="245">
        <f>ROUND(E98*F98,2)</f>
        <v>0</v>
      </c>
      <c r="H98" s="244"/>
      <c r="I98" s="245">
        <f>ROUND(E98*H98,2)</f>
        <v>0</v>
      </c>
      <c r="J98" s="244"/>
      <c r="K98" s="245">
        <f>ROUND(E98*J98,2)</f>
        <v>0</v>
      </c>
      <c r="L98" s="245">
        <v>0</v>
      </c>
      <c r="M98" s="245">
        <f>G98*(1+L98/100)</f>
        <v>0</v>
      </c>
      <c r="N98" s="246">
        <v>0</v>
      </c>
      <c r="O98" s="246">
        <f>ROUND(E98*N98,5)</f>
        <v>0</v>
      </c>
      <c r="P98" s="246">
        <v>0</v>
      </c>
      <c r="Q98" s="246">
        <f>ROUND(E98*P98,5)</f>
        <v>0</v>
      </c>
      <c r="R98" s="246"/>
      <c r="S98" s="246"/>
      <c r="T98" s="247">
        <v>0</v>
      </c>
      <c r="U98" s="246">
        <f>ROUND(E98*T98,2)</f>
        <v>0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104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x14ac:dyDescent="0.2">
      <c r="A99" s="6"/>
      <c r="B99" s="7" t="s">
        <v>278</v>
      </c>
      <c r="C99" s="265" t="s">
        <v>278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AC99">
        <v>15</v>
      </c>
      <c r="AD99">
        <v>21</v>
      </c>
    </row>
    <row r="100" spans="1:60" x14ac:dyDescent="0.2">
      <c r="A100" s="248"/>
      <c r="B100" s="249">
        <v>26</v>
      </c>
      <c r="C100" s="266" t="s">
        <v>278</v>
      </c>
      <c r="D100" s="250"/>
      <c r="E100" s="250"/>
      <c r="F100" s="250"/>
      <c r="G100" s="261">
        <f>G8+G25+G27+G30+G37+G75+G91+G96</f>
        <v>0</v>
      </c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AC100">
        <f>SUMIF(L7:L98,AC99,G7:G98)</f>
        <v>0</v>
      </c>
      <c r="AD100">
        <f>SUMIF(L7:L98,AD99,G7:G98)</f>
        <v>0</v>
      </c>
      <c r="AE100" t="s">
        <v>279</v>
      </c>
    </row>
    <row r="101" spans="1:60" x14ac:dyDescent="0.2">
      <c r="A101" s="6"/>
      <c r="B101" s="7" t="s">
        <v>278</v>
      </c>
      <c r="C101" s="265" t="s">
        <v>278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60" x14ac:dyDescent="0.2">
      <c r="A102" s="6"/>
      <c r="B102" s="7" t="s">
        <v>278</v>
      </c>
      <c r="C102" s="265" t="s">
        <v>278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60" x14ac:dyDescent="0.2">
      <c r="A103" s="251">
        <v>33</v>
      </c>
      <c r="B103" s="251"/>
      <c r="C103" s="267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60" x14ac:dyDescent="0.2">
      <c r="A104" s="252"/>
      <c r="B104" s="253"/>
      <c r="C104" s="268"/>
      <c r="D104" s="253"/>
      <c r="E104" s="253"/>
      <c r="F104" s="253"/>
      <c r="G104" s="254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AE104" t="s">
        <v>280</v>
      </c>
    </row>
    <row r="105" spans="1:60" x14ac:dyDescent="0.2">
      <c r="A105" s="255"/>
      <c r="B105" s="256"/>
      <c r="C105" s="269"/>
      <c r="D105" s="256"/>
      <c r="E105" s="256"/>
      <c r="F105" s="256"/>
      <c r="G105" s="257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60" x14ac:dyDescent="0.2">
      <c r="A106" s="255"/>
      <c r="B106" s="256"/>
      <c r="C106" s="269"/>
      <c r="D106" s="256"/>
      <c r="E106" s="256"/>
      <c r="F106" s="256"/>
      <c r="G106" s="257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 x14ac:dyDescent="0.2">
      <c r="A107" s="255"/>
      <c r="B107" s="256"/>
      <c r="C107" s="269"/>
      <c r="D107" s="256"/>
      <c r="E107" s="256"/>
      <c r="F107" s="256"/>
      <c r="G107" s="257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">
      <c r="A108" s="258"/>
      <c r="B108" s="259"/>
      <c r="C108" s="270"/>
      <c r="D108" s="259"/>
      <c r="E108" s="259"/>
      <c r="F108" s="259"/>
      <c r="G108" s="260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">
      <c r="A109" s="6"/>
      <c r="B109" s="7" t="s">
        <v>278</v>
      </c>
      <c r="C109" s="265" t="s">
        <v>278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C110" s="271"/>
      <c r="AE110" t="s">
        <v>281</v>
      </c>
    </row>
  </sheetData>
  <mergeCells count="6">
    <mergeCell ref="A1:G1"/>
    <mergeCell ref="C2:G2"/>
    <mergeCell ref="C3:G3"/>
    <mergeCell ref="C4:G4"/>
    <mergeCell ref="A103:C103"/>
    <mergeCell ref="A104:G108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2025-07-26T16:55:07Z</dcterms:modified>
</cp:coreProperties>
</file>